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8\ESTADOS LEY DE DISC FINANCIERA 2018\FORMATOS LDF\"/>
    </mc:Choice>
  </mc:AlternateContent>
  <bookViews>
    <workbookView xWindow="0" yWindow="0" windowWidth="17280" windowHeight="8505" firstSheet="5" activeTab="5"/>
  </bookViews>
  <sheets>
    <sheet name="F-1" sheetId="1" r:id="rId1"/>
    <sheet name="F-2" sheetId="2" r:id="rId2"/>
    <sheet name="F-3" sheetId="3" r:id="rId3"/>
    <sheet name="F-4" sheetId="4" r:id="rId4"/>
    <sheet name="F-5" sheetId="5" r:id="rId5"/>
    <sheet name="F-6a" sheetId="6" r:id="rId6"/>
    <sheet name="F-6b" sheetId="7" r:id="rId7"/>
    <sheet name="F-6c" sheetId="8" r:id="rId8"/>
    <sheet name="F-6d" sheetId="9" r:id="rId9"/>
    <sheet name="F-7a anual" sheetId="10" r:id="rId10"/>
    <sheet name="F-7b anual " sheetId="11" r:id="rId11"/>
    <sheet name="F-7c anual" sheetId="12" r:id="rId12"/>
    <sheet name="F-7d anual" sheetId="13" r:id="rId13"/>
    <sheet name="F-8 anual " sheetId="14" r:id="rId14"/>
    <sheet name="ANEXO 3 Guia de cumpl anual" sheetId="15" r:id="rId15"/>
  </sheets>
  <definedNames>
    <definedName name="_xlnm.Print_Area" localSheetId="3">'F-4'!$A$1:$F$97</definedName>
    <definedName name="_xlnm.Print_Area" localSheetId="10">'F-7b anual 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6" l="1"/>
  <c r="H22" i="10" l="1"/>
  <c r="G22" i="10"/>
  <c r="F22" i="10"/>
  <c r="E22" i="10"/>
  <c r="D22" i="10"/>
  <c r="D25" i="10"/>
  <c r="E25" i="10" s="1"/>
  <c r="F25" i="10" s="1"/>
  <c r="G25" i="10" s="1"/>
  <c r="H25" i="10" s="1"/>
  <c r="H15" i="11"/>
  <c r="H14" i="11"/>
  <c r="H13" i="11"/>
  <c r="H12" i="11"/>
  <c r="G15" i="11"/>
  <c r="G14" i="11"/>
  <c r="G13" i="11"/>
  <c r="G12" i="11"/>
  <c r="F15" i="11"/>
  <c r="F14" i="11"/>
  <c r="F13" i="11"/>
  <c r="F12" i="11"/>
  <c r="E15" i="11"/>
  <c r="E14" i="11"/>
  <c r="E13" i="11"/>
  <c r="E12" i="11"/>
  <c r="D15" i="11"/>
  <c r="D14" i="11"/>
  <c r="D13" i="11"/>
  <c r="D12" i="11"/>
  <c r="F19" i="4" l="1"/>
  <c r="F14" i="4"/>
  <c r="G17" i="9" l="1"/>
  <c r="G18" i="9"/>
  <c r="H27" i="6"/>
  <c r="H28" i="6"/>
  <c r="H29" i="6"/>
  <c r="H30" i="6"/>
  <c r="H31" i="6"/>
  <c r="H26" i="2"/>
  <c r="H28" i="8" l="1"/>
  <c r="G21" i="7"/>
  <c r="G20" i="7"/>
  <c r="G19" i="7"/>
  <c r="G18" i="7"/>
  <c r="G17" i="7"/>
  <c r="G16" i="7"/>
  <c r="G15" i="7"/>
  <c r="F61" i="6"/>
  <c r="H17" i="6"/>
  <c r="G74" i="1"/>
  <c r="G32" i="13" l="1"/>
  <c r="C32" i="13"/>
  <c r="G22" i="13"/>
  <c r="F22" i="13"/>
  <c r="E22" i="13"/>
  <c r="D22" i="13"/>
  <c r="D32" i="13" s="1"/>
  <c r="C22" i="13"/>
  <c r="G12" i="13"/>
  <c r="F12" i="13"/>
  <c r="F32" i="13" s="1"/>
  <c r="E12" i="13"/>
  <c r="E32" i="13" s="1"/>
  <c r="D12" i="13"/>
  <c r="C12" i="13"/>
  <c r="H12" i="12"/>
  <c r="G12" i="12"/>
  <c r="F12" i="12"/>
  <c r="E12" i="12"/>
  <c r="C12" i="12"/>
  <c r="D12" i="12"/>
  <c r="G25" i="12" l="1"/>
  <c r="C23" i="11"/>
  <c r="H11" i="11"/>
  <c r="H35" i="11" s="1"/>
  <c r="G11" i="11"/>
  <c r="G35" i="11" s="1"/>
  <c r="F11" i="11"/>
  <c r="F35" i="11" s="1"/>
  <c r="E11" i="11"/>
  <c r="E35" i="11" s="1"/>
  <c r="D11" i="11"/>
  <c r="D35" i="11" s="1"/>
  <c r="C11" i="11"/>
  <c r="C35" i="11" l="1"/>
  <c r="H47" i="10" l="1"/>
  <c r="G47" i="10"/>
  <c r="F47" i="10"/>
  <c r="E47" i="10"/>
  <c r="D47" i="10"/>
  <c r="C47" i="10"/>
  <c r="H37" i="10"/>
  <c r="G37" i="10"/>
  <c r="F37" i="10"/>
  <c r="E37" i="10"/>
  <c r="D37" i="10"/>
  <c r="C37" i="10"/>
  <c r="H29" i="10"/>
  <c r="G29" i="10"/>
  <c r="F29" i="10"/>
  <c r="E29" i="10"/>
  <c r="D29" i="10"/>
  <c r="C29" i="10"/>
  <c r="H14" i="10"/>
  <c r="G14" i="10"/>
  <c r="F14" i="10"/>
  <c r="E14" i="10"/>
  <c r="D14" i="10"/>
  <c r="C14" i="10"/>
  <c r="E40" i="10" l="1"/>
  <c r="G40" i="10"/>
  <c r="H40" i="10"/>
  <c r="F40" i="10"/>
  <c r="D40" i="10"/>
  <c r="C40" i="10"/>
  <c r="H56" i="6"/>
  <c r="H48" i="6" l="1"/>
  <c r="H42" i="6"/>
  <c r="H41" i="6"/>
  <c r="H40" i="6"/>
  <c r="H39" i="6"/>
  <c r="H37" i="6"/>
  <c r="H36" i="6"/>
  <c r="H35" i="6"/>
  <c r="H34" i="6"/>
  <c r="H22" i="6"/>
  <c r="H20" i="6"/>
  <c r="H19" i="6"/>
  <c r="H18" i="6"/>
  <c r="H16" i="6"/>
  <c r="H15" i="6"/>
  <c r="H14" i="6"/>
  <c r="H45" i="12" l="1"/>
  <c r="G45" i="12"/>
  <c r="F45" i="12"/>
  <c r="E45" i="12"/>
  <c r="D45" i="12"/>
  <c r="C45" i="12"/>
  <c r="F38" i="12"/>
  <c r="H35" i="12"/>
  <c r="G35" i="12"/>
  <c r="F35" i="12"/>
  <c r="E35" i="12"/>
  <c r="D35" i="12"/>
  <c r="C35" i="12"/>
  <c r="H27" i="12"/>
  <c r="G27" i="12"/>
  <c r="F27" i="12"/>
  <c r="E27" i="12"/>
  <c r="D27" i="12"/>
  <c r="C27" i="12"/>
  <c r="H22" i="13"/>
  <c r="H12" i="13"/>
  <c r="H38" i="12"/>
  <c r="G38" i="12"/>
  <c r="E38" i="12"/>
  <c r="D38" i="12"/>
  <c r="C38" i="12"/>
  <c r="H32" i="13" l="1"/>
  <c r="H39" i="9"/>
  <c r="H38" i="9"/>
  <c r="H37" i="9"/>
  <c r="H34" i="9" s="1"/>
  <c r="E39" i="9"/>
  <c r="E38" i="9"/>
  <c r="E37" i="9"/>
  <c r="E33" i="9"/>
  <c r="E32" i="9"/>
  <c r="H32" i="9" s="1"/>
  <c r="H30" i="9" s="1"/>
  <c r="E31" i="9"/>
  <c r="H33" i="9"/>
  <c r="H31" i="9"/>
  <c r="H29" i="9"/>
  <c r="H28" i="9"/>
  <c r="E30" i="9"/>
  <c r="E29" i="9"/>
  <c r="E28" i="9"/>
  <c r="G30" i="9"/>
  <c r="F30" i="9"/>
  <c r="H25" i="9"/>
  <c r="H24" i="9"/>
  <c r="H23" i="9"/>
  <c r="E25" i="9"/>
  <c r="E24" i="9"/>
  <c r="E23" i="9"/>
  <c r="H15" i="9"/>
  <c r="H14" i="9"/>
  <c r="E19" i="9"/>
  <c r="H19" i="9" s="1"/>
  <c r="E18" i="9"/>
  <c r="H18" i="9" s="1"/>
  <c r="E17" i="9"/>
  <c r="H17" i="9" s="1"/>
  <c r="E15" i="9"/>
  <c r="E14" i="9"/>
  <c r="G34" i="9"/>
  <c r="F34" i="9"/>
  <c r="F27" i="9" s="1"/>
  <c r="E34" i="9"/>
  <c r="D34" i="9"/>
  <c r="C34" i="9"/>
  <c r="D30" i="9"/>
  <c r="C30" i="9"/>
  <c r="H20" i="9"/>
  <c r="G20" i="9"/>
  <c r="F20" i="9"/>
  <c r="E20" i="9"/>
  <c r="D20" i="9"/>
  <c r="C20" i="9"/>
  <c r="G16" i="9"/>
  <c r="G13" i="9" s="1"/>
  <c r="F16" i="9"/>
  <c r="F13" i="9" s="1"/>
  <c r="D16" i="9"/>
  <c r="C16" i="9"/>
  <c r="H23" i="8"/>
  <c r="G23" i="8"/>
  <c r="G22" i="8"/>
  <c r="H22" i="8" s="1"/>
  <c r="H21" i="8"/>
  <c r="G21" i="8"/>
  <c r="G20" i="8"/>
  <c r="H20" i="8" s="1"/>
  <c r="H19" i="8"/>
  <c r="G19" i="8"/>
  <c r="G18" i="8"/>
  <c r="H18" i="8" s="1"/>
  <c r="H17" i="8"/>
  <c r="G17" i="8"/>
  <c r="G16" i="8"/>
  <c r="H16" i="8" s="1"/>
  <c r="F54" i="8"/>
  <c r="I54" i="8" s="1"/>
  <c r="F53" i="8"/>
  <c r="I53" i="8" s="1"/>
  <c r="I52" i="8"/>
  <c r="F52" i="8"/>
  <c r="F51" i="8"/>
  <c r="I51" i="8" s="1"/>
  <c r="F50" i="8"/>
  <c r="I50" i="8" s="1"/>
  <c r="I46" i="8"/>
  <c r="F46" i="8"/>
  <c r="F45" i="8"/>
  <c r="I45" i="8" s="1"/>
  <c r="F44" i="8"/>
  <c r="I44" i="8" s="1"/>
  <c r="F43" i="8"/>
  <c r="I43" i="8" s="1"/>
  <c r="F42" i="8"/>
  <c r="I42" i="8" s="1"/>
  <c r="F41" i="8"/>
  <c r="I41" i="8" s="1"/>
  <c r="F40" i="8"/>
  <c r="I40" i="8" s="1"/>
  <c r="F39" i="8"/>
  <c r="I39" i="8" s="1"/>
  <c r="F38" i="8"/>
  <c r="I38" i="8" s="1"/>
  <c r="F33" i="8"/>
  <c r="I33" i="8" s="1"/>
  <c r="F32" i="8"/>
  <c r="I32" i="8" s="1"/>
  <c r="F31" i="8"/>
  <c r="I31" i="8" s="1"/>
  <c r="F30" i="8"/>
  <c r="I30" i="8" s="1"/>
  <c r="F29" i="8"/>
  <c r="I29" i="8" s="1"/>
  <c r="F28" i="8"/>
  <c r="I28" i="8" s="1"/>
  <c r="F27" i="8"/>
  <c r="I27" i="8" s="1"/>
  <c r="F26" i="8"/>
  <c r="F95" i="8"/>
  <c r="I95" i="8" s="1"/>
  <c r="F94" i="8"/>
  <c r="I94" i="8" s="1"/>
  <c r="F93" i="8"/>
  <c r="I93" i="8" s="1"/>
  <c r="F92" i="8"/>
  <c r="F91" i="8"/>
  <c r="I91" i="8" s="1"/>
  <c r="F87" i="8"/>
  <c r="I87" i="8" s="1"/>
  <c r="F86" i="8"/>
  <c r="I86" i="8" s="1"/>
  <c r="F85" i="8"/>
  <c r="I85" i="8" s="1"/>
  <c r="F84" i="8"/>
  <c r="I84" i="8" s="1"/>
  <c r="F83" i="8"/>
  <c r="I83" i="8" s="1"/>
  <c r="F82" i="8"/>
  <c r="I82" i="8" s="1"/>
  <c r="F81" i="8"/>
  <c r="I81" i="8" s="1"/>
  <c r="F80" i="8"/>
  <c r="F79" i="8"/>
  <c r="I79" i="8" s="1"/>
  <c r="H89" i="8"/>
  <c r="G89" i="8"/>
  <c r="E89" i="8"/>
  <c r="D89" i="8"/>
  <c r="H77" i="8"/>
  <c r="G77" i="8"/>
  <c r="E77" i="8"/>
  <c r="D77" i="8"/>
  <c r="F75" i="8"/>
  <c r="I75" i="8" s="1"/>
  <c r="F74" i="8"/>
  <c r="I74" i="8" s="1"/>
  <c r="F73" i="8"/>
  <c r="I73" i="8" s="1"/>
  <c r="F72" i="8"/>
  <c r="I72" i="8" s="1"/>
  <c r="F71" i="8"/>
  <c r="I71" i="8" s="1"/>
  <c r="F70" i="8"/>
  <c r="I70" i="8" s="1"/>
  <c r="F69" i="8"/>
  <c r="I69" i="8" s="1"/>
  <c r="F68" i="8"/>
  <c r="I68" i="8" s="1"/>
  <c r="H67" i="8"/>
  <c r="G67" i="8"/>
  <c r="E67" i="8"/>
  <c r="D67" i="8"/>
  <c r="F65" i="8"/>
  <c r="I65" i="8" s="1"/>
  <c r="F64" i="8"/>
  <c r="I64" i="8" s="1"/>
  <c r="F63" i="8"/>
  <c r="I63" i="8" s="1"/>
  <c r="F62" i="8"/>
  <c r="I62" i="8" s="1"/>
  <c r="F61" i="8"/>
  <c r="F60" i="8"/>
  <c r="I60" i="8" s="1"/>
  <c r="F59" i="8"/>
  <c r="I59" i="8" s="1"/>
  <c r="F58" i="8"/>
  <c r="I58" i="8" s="1"/>
  <c r="H57" i="8"/>
  <c r="G57" i="8"/>
  <c r="E57" i="8"/>
  <c r="D57" i="8"/>
  <c r="H48" i="8"/>
  <c r="G48" i="8"/>
  <c r="F48" i="8"/>
  <c r="E48" i="8"/>
  <c r="D48" i="8"/>
  <c r="H36" i="8"/>
  <c r="G36" i="8"/>
  <c r="E36" i="8"/>
  <c r="D36" i="8"/>
  <c r="H25" i="8"/>
  <c r="G25" i="8"/>
  <c r="E25" i="8"/>
  <c r="D25" i="8"/>
  <c r="G15" i="8"/>
  <c r="E15" i="8"/>
  <c r="D15" i="8"/>
  <c r="F23" i="8"/>
  <c r="I23" i="8" s="1"/>
  <c r="F22" i="8"/>
  <c r="I22" i="8" s="1"/>
  <c r="F21" i="8"/>
  <c r="I21" i="8" s="1"/>
  <c r="F20" i="8"/>
  <c r="F19" i="8"/>
  <c r="I19" i="8" s="1"/>
  <c r="F18" i="8"/>
  <c r="I18" i="8" s="1"/>
  <c r="F17" i="8"/>
  <c r="I17" i="8" s="1"/>
  <c r="F16" i="8"/>
  <c r="G13" i="7"/>
  <c r="F13" i="7"/>
  <c r="E33" i="7"/>
  <c r="H33" i="7" s="1"/>
  <c r="E32" i="7"/>
  <c r="H32" i="7" s="1"/>
  <c r="E31" i="7"/>
  <c r="H31" i="7" s="1"/>
  <c r="E30" i="7"/>
  <c r="H30" i="7" s="1"/>
  <c r="E29" i="7"/>
  <c r="H29" i="7" s="1"/>
  <c r="E28" i="7"/>
  <c r="H28" i="7" s="1"/>
  <c r="E27" i="7"/>
  <c r="H27" i="7" s="1"/>
  <c r="E26" i="7"/>
  <c r="H26" i="7" s="1"/>
  <c r="G24" i="7"/>
  <c r="F24" i="7"/>
  <c r="D24" i="7"/>
  <c r="C24" i="7"/>
  <c r="D13" i="7"/>
  <c r="D35" i="7" s="1"/>
  <c r="C13" i="7"/>
  <c r="C35" i="7" s="1"/>
  <c r="E21" i="7"/>
  <c r="H21" i="7" s="1"/>
  <c r="E20" i="7"/>
  <c r="H20" i="7" s="1"/>
  <c r="E19" i="7"/>
  <c r="H19" i="7" s="1"/>
  <c r="E18" i="7"/>
  <c r="H18" i="7" s="1"/>
  <c r="E17" i="7"/>
  <c r="H17" i="7" s="1"/>
  <c r="E16" i="7"/>
  <c r="H16" i="7" s="1"/>
  <c r="E15" i="7"/>
  <c r="H15" i="7" s="1"/>
  <c r="D27" i="9" l="1"/>
  <c r="G27" i="9"/>
  <c r="G40" i="9" s="1"/>
  <c r="F40" i="9"/>
  <c r="C27" i="9"/>
  <c r="H27" i="9"/>
  <c r="E27" i="9"/>
  <c r="E16" i="9"/>
  <c r="H16" i="9" s="1"/>
  <c r="H13" i="9" s="1"/>
  <c r="D13" i="9"/>
  <c r="D40" i="9" s="1"/>
  <c r="C13" i="9"/>
  <c r="F89" i="8"/>
  <c r="F77" i="8"/>
  <c r="I36" i="8"/>
  <c r="F36" i="8"/>
  <c r="H15" i="8"/>
  <c r="H14" i="8" s="1"/>
  <c r="I20" i="8"/>
  <c r="F15" i="8"/>
  <c r="F25" i="8"/>
  <c r="I48" i="8"/>
  <c r="I26" i="8"/>
  <c r="I25" i="8" s="1"/>
  <c r="I92" i="8"/>
  <c r="I89" i="8" s="1"/>
  <c r="I80" i="8"/>
  <c r="I77" i="8" s="1"/>
  <c r="G56" i="8"/>
  <c r="H56" i="8"/>
  <c r="E56" i="8"/>
  <c r="D56" i="8"/>
  <c r="F67" i="8"/>
  <c r="F57" i="8"/>
  <c r="I61" i="8"/>
  <c r="I57" i="8" s="1"/>
  <c r="I67" i="8"/>
  <c r="G14" i="8"/>
  <c r="E14" i="8"/>
  <c r="I16" i="8"/>
  <c r="I15" i="8" s="1"/>
  <c r="D14" i="8"/>
  <c r="H24" i="7"/>
  <c r="G35" i="7"/>
  <c r="F35" i="7"/>
  <c r="E24" i="7"/>
  <c r="H13" i="7"/>
  <c r="H35" i="7" s="1"/>
  <c r="E13" i="7"/>
  <c r="H94" i="6"/>
  <c r="G94" i="6"/>
  <c r="E94" i="6"/>
  <c r="I171" i="6"/>
  <c r="F171" i="6"/>
  <c r="F170" i="6"/>
  <c r="I170" i="6" s="1"/>
  <c r="I169" i="6"/>
  <c r="F169" i="6"/>
  <c r="F168" i="6"/>
  <c r="I168" i="6" s="1"/>
  <c r="I167" i="6"/>
  <c r="F167" i="6"/>
  <c r="F166" i="6"/>
  <c r="I166" i="6" s="1"/>
  <c r="I165" i="6"/>
  <c r="F165" i="6"/>
  <c r="H164" i="6"/>
  <c r="G164" i="6"/>
  <c r="E164" i="6"/>
  <c r="D164" i="6"/>
  <c r="F164" i="6" s="1"/>
  <c r="I163" i="6"/>
  <c r="F163" i="6"/>
  <c r="F162" i="6"/>
  <c r="I162" i="6" s="1"/>
  <c r="I161" i="6"/>
  <c r="I160" i="6" s="1"/>
  <c r="F161" i="6"/>
  <c r="H160" i="6"/>
  <c r="G160" i="6"/>
  <c r="E160" i="6"/>
  <c r="D160" i="6"/>
  <c r="F160" i="6" s="1"/>
  <c r="I159" i="6"/>
  <c r="F159" i="6"/>
  <c r="F158" i="6"/>
  <c r="I158" i="6" s="1"/>
  <c r="I157" i="6"/>
  <c r="F157" i="6"/>
  <c r="F156" i="6"/>
  <c r="I156" i="6" s="1"/>
  <c r="I155" i="6"/>
  <c r="F155" i="6"/>
  <c r="F154" i="6"/>
  <c r="I154" i="6" s="1"/>
  <c r="I153" i="6"/>
  <c r="F153" i="6"/>
  <c r="F152" i="6"/>
  <c r="I152" i="6" s="1"/>
  <c r="F151" i="6"/>
  <c r="H150" i="6"/>
  <c r="G150" i="6"/>
  <c r="F150" i="6"/>
  <c r="E150" i="6"/>
  <c r="D150" i="6"/>
  <c r="F149" i="6"/>
  <c r="I149" i="6" s="1"/>
  <c r="F148" i="6"/>
  <c r="I148" i="6" s="1"/>
  <c r="F147" i="6"/>
  <c r="I147" i="6" s="1"/>
  <c r="I146" i="6" s="1"/>
  <c r="H146" i="6"/>
  <c r="G146" i="6"/>
  <c r="F146" i="6"/>
  <c r="E146" i="6"/>
  <c r="D146" i="6"/>
  <c r="F145" i="6"/>
  <c r="I145" i="6" s="1"/>
  <c r="F144" i="6"/>
  <c r="I144" i="6" s="1"/>
  <c r="F143" i="6"/>
  <c r="I143" i="6" s="1"/>
  <c r="F142" i="6"/>
  <c r="I142" i="6" s="1"/>
  <c r="F141" i="6"/>
  <c r="I141" i="6" s="1"/>
  <c r="F140" i="6"/>
  <c r="I140" i="6" s="1"/>
  <c r="F139" i="6"/>
  <c r="I139" i="6" s="1"/>
  <c r="F138" i="6"/>
  <c r="I138" i="6" s="1"/>
  <c r="F137" i="6"/>
  <c r="I137" i="6" s="1"/>
  <c r="F136" i="6"/>
  <c r="H135" i="6"/>
  <c r="G135" i="6"/>
  <c r="E135" i="6"/>
  <c r="D135" i="6"/>
  <c r="F135" i="6" s="1"/>
  <c r="I134" i="6"/>
  <c r="F134" i="6"/>
  <c r="F133" i="6"/>
  <c r="I133" i="6" s="1"/>
  <c r="I132" i="6"/>
  <c r="F132" i="6"/>
  <c r="F131" i="6"/>
  <c r="I131" i="6" s="1"/>
  <c r="I130" i="6"/>
  <c r="F130" i="6"/>
  <c r="F129" i="6"/>
  <c r="I129" i="6" s="1"/>
  <c r="I128" i="6"/>
  <c r="F128" i="6"/>
  <c r="F127" i="6"/>
  <c r="I127" i="6" s="1"/>
  <c r="I126" i="6"/>
  <c r="I124" i="6" s="1"/>
  <c r="F126" i="6"/>
  <c r="H124" i="6"/>
  <c r="G124" i="6"/>
  <c r="E124" i="6"/>
  <c r="D124" i="6"/>
  <c r="F124" i="6" s="1"/>
  <c r="F123" i="6"/>
  <c r="I123" i="6" s="1"/>
  <c r="F122" i="6"/>
  <c r="I122" i="6" s="1"/>
  <c r="F121" i="6"/>
  <c r="I121" i="6" s="1"/>
  <c r="F120" i="6"/>
  <c r="I120" i="6" s="1"/>
  <c r="F119" i="6"/>
  <c r="I119" i="6" s="1"/>
  <c r="F118" i="6"/>
  <c r="I118" i="6" s="1"/>
  <c r="F117" i="6"/>
  <c r="I117" i="6" s="1"/>
  <c r="F116" i="6"/>
  <c r="I116" i="6" s="1"/>
  <c r="F115" i="6"/>
  <c r="I115" i="6" s="1"/>
  <c r="F114" i="6"/>
  <c r="I114" i="6" s="1"/>
  <c r="H113" i="6"/>
  <c r="H93" i="6" s="1"/>
  <c r="G113" i="6"/>
  <c r="E113" i="6"/>
  <c r="D113" i="6"/>
  <c r="F112" i="6"/>
  <c r="I112" i="6" s="1"/>
  <c r="F111" i="6"/>
  <c r="I111" i="6" s="1"/>
  <c r="F110" i="6"/>
  <c r="I110" i="6" s="1"/>
  <c r="I109" i="6"/>
  <c r="F109" i="6"/>
  <c r="F108" i="6"/>
  <c r="I108" i="6" s="1"/>
  <c r="F107" i="6"/>
  <c r="I107" i="6" s="1"/>
  <c r="F106" i="6"/>
  <c r="I106" i="6" s="1"/>
  <c r="F105" i="6"/>
  <c r="I105" i="6" s="1"/>
  <c r="I104" i="6"/>
  <c r="F103" i="6"/>
  <c r="I103" i="6" s="1"/>
  <c r="H102" i="6"/>
  <c r="G102" i="6"/>
  <c r="E102" i="6"/>
  <c r="D102" i="6"/>
  <c r="F102" i="6" s="1"/>
  <c r="F101" i="6"/>
  <c r="I101" i="6" s="1"/>
  <c r="F100" i="6"/>
  <c r="I100" i="6" s="1"/>
  <c r="F99" i="6"/>
  <c r="I99" i="6" s="1"/>
  <c r="F98" i="6"/>
  <c r="I98" i="6" s="1"/>
  <c r="F97" i="6"/>
  <c r="I97" i="6" s="1"/>
  <c r="F96" i="6"/>
  <c r="I96" i="6" s="1"/>
  <c r="F95" i="6"/>
  <c r="I95" i="6" s="1"/>
  <c r="D94" i="6"/>
  <c r="D69" i="6"/>
  <c r="D54" i="6"/>
  <c r="F22" i="6"/>
  <c r="I22" i="6" s="1"/>
  <c r="I88" i="6"/>
  <c r="I87" i="6"/>
  <c r="I76" i="6"/>
  <c r="I63" i="6"/>
  <c r="I62" i="6"/>
  <c r="I51" i="6"/>
  <c r="I49" i="6"/>
  <c r="I47" i="6"/>
  <c r="I29" i="6"/>
  <c r="I25" i="6"/>
  <c r="I23" i="6"/>
  <c r="I15" i="6"/>
  <c r="H13" i="6"/>
  <c r="F20" i="6"/>
  <c r="I20" i="6" s="1"/>
  <c r="F19" i="6"/>
  <c r="I19" i="6" s="1"/>
  <c r="F18" i="6"/>
  <c r="I18" i="6" s="1"/>
  <c r="F17" i="6"/>
  <c r="I17" i="6" s="1"/>
  <c r="F16" i="6"/>
  <c r="I16" i="6" s="1"/>
  <c r="F15" i="6"/>
  <c r="F14" i="6"/>
  <c r="I14" i="6" s="1"/>
  <c r="H83" i="6"/>
  <c r="G83" i="6"/>
  <c r="E83" i="6"/>
  <c r="D83" i="6"/>
  <c r="H79" i="6"/>
  <c r="G79" i="6"/>
  <c r="E79" i="6"/>
  <c r="D79" i="6"/>
  <c r="H69" i="6"/>
  <c r="G69" i="6"/>
  <c r="E69" i="6"/>
  <c r="H65" i="6"/>
  <c r="G65" i="6"/>
  <c r="E65" i="6"/>
  <c r="D65" i="6"/>
  <c r="H54" i="6"/>
  <c r="G54" i="6"/>
  <c r="E54" i="6"/>
  <c r="H43" i="6"/>
  <c r="G43" i="6"/>
  <c r="E43" i="6"/>
  <c r="F43" i="6" s="1"/>
  <c r="D43" i="6"/>
  <c r="H32" i="6"/>
  <c r="G32" i="6"/>
  <c r="E32" i="6"/>
  <c r="D32" i="6"/>
  <c r="H21" i="6"/>
  <c r="G21" i="6"/>
  <c r="E21" i="6"/>
  <c r="D21" i="6"/>
  <c r="F90" i="6"/>
  <c r="I90" i="6" s="1"/>
  <c r="F89" i="6"/>
  <c r="I89" i="6" s="1"/>
  <c r="F88" i="6"/>
  <c r="F87" i="6"/>
  <c r="F86" i="6"/>
  <c r="I86" i="6" s="1"/>
  <c r="F85" i="6"/>
  <c r="I85" i="6" s="1"/>
  <c r="F84" i="6"/>
  <c r="I84" i="6" s="1"/>
  <c r="F82" i="6"/>
  <c r="I82" i="6" s="1"/>
  <c r="F81" i="6"/>
  <c r="I81" i="6" s="1"/>
  <c r="F80" i="6"/>
  <c r="I80" i="6" s="1"/>
  <c r="F78" i="6"/>
  <c r="I78" i="6" s="1"/>
  <c r="F77" i="6"/>
  <c r="I77" i="6" s="1"/>
  <c r="F76" i="6"/>
  <c r="F75" i="6"/>
  <c r="I75" i="6" s="1"/>
  <c r="F74" i="6"/>
  <c r="I74" i="6" s="1"/>
  <c r="F73" i="6"/>
  <c r="I73" i="6" s="1"/>
  <c r="F72" i="6"/>
  <c r="I72" i="6" s="1"/>
  <c r="F71" i="6"/>
  <c r="I71" i="6" s="1"/>
  <c r="F68" i="6"/>
  <c r="I68" i="6" s="1"/>
  <c r="F67" i="6"/>
  <c r="I67" i="6" s="1"/>
  <c r="F66" i="6"/>
  <c r="I66" i="6" s="1"/>
  <c r="F64" i="6"/>
  <c r="I64" i="6" s="1"/>
  <c r="F63" i="6"/>
  <c r="F62" i="6"/>
  <c r="I61" i="6"/>
  <c r="F60" i="6"/>
  <c r="I60" i="6" s="1"/>
  <c r="F59" i="6"/>
  <c r="I59" i="6" s="1"/>
  <c r="F58" i="6"/>
  <c r="I58" i="6" s="1"/>
  <c r="F57" i="6"/>
  <c r="I57" i="6" s="1"/>
  <c r="F56" i="6"/>
  <c r="I56" i="6" s="1"/>
  <c r="F53" i="6"/>
  <c r="I53" i="6" s="1"/>
  <c r="F52" i="6"/>
  <c r="I52" i="6" s="1"/>
  <c r="F51" i="6"/>
  <c r="F50" i="6"/>
  <c r="I50" i="6" s="1"/>
  <c r="F49" i="6"/>
  <c r="F48" i="6"/>
  <c r="I48" i="6" s="1"/>
  <c r="F47" i="6"/>
  <c r="F46" i="6"/>
  <c r="I46" i="6" s="1"/>
  <c r="F45" i="6"/>
  <c r="I45" i="6" s="1"/>
  <c r="F42" i="6"/>
  <c r="I42" i="6" s="1"/>
  <c r="F41" i="6"/>
  <c r="I41" i="6" s="1"/>
  <c r="F40" i="6"/>
  <c r="I40" i="6" s="1"/>
  <c r="F39" i="6"/>
  <c r="I39" i="6" s="1"/>
  <c r="F37" i="6"/>
  <c r="I37" i="6" s="1"/>
  <c r="F36" i="6"/>
  <c r="I36" i="6" s="1"/>
  <c r="F35" i="6"/>
  <c r="I35" i="6" s="1"/>
  <c r="F34" i="6"/>
  <c r="I34" i="6" s="1"/>
  <c r="F33" i="6"/>
  <c r="I33" i="6" s="1"/>
  <c r="F31" i="6"/>
  <c r="I31" i="6" s="1"/>
  <c r="F30" i="6"/>
  <c r="I30" i="6" s="1"/>
  <c r="F29" i="6"/>
  <c r="F28" i="6"/>
  <c r="I28" i="6" s="1"/>
  <c r="F27" i="6"/>
  <c r="I27" i="6" s="1"/>
  <c r="F26" i="6"/>
  <c r="I26" i="6" s="1"/>
  <c r="F25" i="6"/>
  <c r="F24" i="6"/>
  <c r="I24" i="6" s="1"/>
  <c r="G13" i="6"/>
  <c r="E13" i="6"/>
  <c r="D13" i="6"/>
  <c r="G94" i="5"/>
  <c r="G99" i="5" s="1"/>
  <c r="J42" i="5"/>
  <c r="G42" i="5"/>
  <c r="J89" i="5"/>
  <c r="J88" i="5" s="1"/>
  <c r="G89" i="5"/>
  <c r="G88" i="5" s="1"/>
  <c r="J85" i="5"/>
  <c r="G85" i="5"/>
  <c r="J84" i="5"/>
  <c r="G84" i="5"/>
  <c r="J83" i="5"/>
  <c r="G83" i="5"/>
  <c r="J82" i="5"/>
  <c r="G82" i="5"/>
  <c r="J81" i="5"/>
  <c r="G81" i="5"/>
  <c r="J80" i="5"/>
  <c r="G80" i="5"/>
  <c r="G78" i="5" s="1"/>
  <c r="J79" i="5"/>
  <c r="G79" i="5"/>
  <c r="J77" i="5"/>
  <c r="G77" i="5"/>
  <c r="J76" i="5"/>
  <c r="G76" i="5"/>
  <c r="J75" i="5"/>
  <c r="G75" i="5"/>
  <c r="J74" i="5"/>
  <c r="G74" i="5"/>
  <c r="J72" i="5"/>
  <c r="G72" i="5"/>
  <c r="J71" i="5"/>
  <c r="G71" i="5"/>
  <c r="J70" i="5"/>
  <c r="G70" i="5"/>
  <c r="J69" i="5"/>
  <c r="G69" i="5"/>
  <c r="J68" i="5"/>
  <c r="G68" i="5"/>
  <c r="J67" i="5"/>
  <c r="G67" i="5"/>
  <c r="J66" i="5"/>
  <c r="G66" i="5"/>
  <c r="J65" i="5"/>
  <c r="G65" i="5"/>
  <c r="J64" i="5"/>
  <c r="G64" i="5"/>
  <c r="J63" i="5"/>
  <c r="G63" i="5"/>
  <c r="J62" i="5"/>
  <c r="G62" i="5"/>
  <c r="J61" i="5"/>
  <c r="G61" i="5"/>
  <c r="J60" i="5"/>
  <c r="G60" i="5"/>
  <c r="J59" i="5"/>
  <c r="G59" i="5"/>
  <c r="J58" i="5"/>
  <c r="G58" i="5"/>
  <c r="G56" i="5" s="1"/>
  <c r="J57" i="5"/>
  <c r="J56" i="5" s="1"/>
  <c r="G57" i="5"/>
  <c r="J48" i="5"/>
  <c r="G48" i="5"/>
  <c r="J47" i="5"/>
  <c r="G47" i="5"/>
  <c r="J45" i="5"/>
  <c r="J44" i="5" s="1"/>
  <c r="G45" i="5"/>
  <c r="G44" i="5" s="1"/>
  <c r="J41" i="5"/>
  <c r="G41" i="5"/>
  <c r="J40" i="5"/>
  <c r="G40" i="5"/>
  <c r="J39" i="5"/>
  <c r="G39" i="5"/>
  <c r="J38" i="5"/>
  <c r="G38" i="5"/>
  <c r="J37" i="5"/>
  <c r="G37" i="5"/>
  <c r="J34" i="5"/>
  <c r="G34" i="5"/>
  <c r="J33" i="5"/>
  <c r="G33" i="5"/>
  <c r="J32" i="5"/>
  <c r="G32" i="5"/>
  <c r="J31" i="5"/>
  <c r="G31" i="5"/>
  <c r="J30" i="5"/>
  <c r="G30" i="5"/>
  <c r="J29" i="5"/>
  <c r="G29" i="5"/>
  <c r="J28" i="5"/>
  <c r="G28" i="5"/>
  <c r="J27" i="5"/>
  <c r="G27" i="5"/>
  <c r="J26" i="5"/>
  <c r="G26" i="5"/>
  <c r="J25" i="5"/>
  <c r="G25" i="5"/>
  <c r="J24" i="5"/>
  <c r="G24" i="5"/>
  <c r="J23" i="5"/>
  <c r="J22" i="5" s="1"/>
  <c r="G23" i="5"/>
  <c r="J21" i="5"/>
  <c r="G21" i="5"/>
  <c r="J20" i="5"/>
  <c r="J19" i="5"/>
  <c r="G19" i="5"/>
  <c r="J18" i="5"/>
  <c r="G18" i="5"/>
  <c r="J17" i="5"/>
  <c r="G17" i="5"/>
  <c r="J16" i="5"/>
  <c r="G16" i="5"/>
  <c r="J15" i="5"/>
  <c r="G15" i="5"/>
  <c r="J14" i="5"/>
  <c r="G14" i="5"/>
  <c r="J99" i="5"/>
  <c r="I99" i="5"/>
  <c r="H99" i="5"/>
  <c r="F99" i="5"/>
  <c r="E99" i="5"/>
  <c r="I88" i="5"/>
  <c r="H88" i="5"/>
  <c r="F88" i="5"/>
  <c r="E88" i="5"/>
  <c r="I78" i="5"/>
  <c r="H78" i="5"/>
  <c r="F78" i="5"/>
  <c r="E78" i="5"/>
  <c r="I73" i="5"/>
  <c r="H73" i="5"/>
  <c r="F73" i="5"/>
  <c r="E73" i="5"/>
  <c r="I56" i="5"/>
  <c r="H56" i="5"/>
  <c r="F56" i="5"/>
  <c r="E56" i="5"/>
  <c r="I46" i="5"/>
  <c r="H46" i="5"/>
  <c r="F46" i="5"/>
  <c r="E46" i="5"/>
  <c r="I44" i="5"/>
  <c r="H44" i="5"/>
  <c r="F44" i="5"/>
  <c r="E44" i="5"/>
  <c r="I35" i="5"/>
  <c r="H35" i="5"/>
  <c r="F35" i="5"/>
  <c r="E35" i="5"/>
  <c r="I22" i="5"/>
  <c r="H22" i="5"/>
  <c r="G22" i="5"/>
  <c r="F22" i="5"/>
  <c r="E22" i="5"/>
  <c r="F85" i="4"/>
  <c r="E85" i="4"/>
  <c r="F83" i="4"/>
  <c r="E83" i="4"/>
  <c r="D83" i="4"/>
  <c r="F81" i="4"/>
  <c r="E81" i="4"/>
  <c r="D81" i="4"/>
  <c r="F80" i="4"/>
  <c r="E80" i="4"/>
  <c r="D80" i="4"/>
  <c r="F77" i="4"/>
  <c r="E77" i="4"/>
  <c r="D77" i="4"/>
  <c r="F67" i="4"/>
  <c r="E67" i="4"/>
  <c r="F65" i="4"/>
  <c r="E65" i="4"/>
  <c r="D65" i="4"/>
  <c r="F59" i="4"/>
  <c r="E59" i="4"/>
  <c r="D59" i="4"/>
  <c r="F61" i="4"/>
  <c r="E61" i="4"/>
  <c r="D61" i="4"/>
  <c r="F49" i="4"/>
  <c r="E49" i="4"/>
  <c r="D49" i="4"/>
  <c r="F45" i="4"/>
  <c r="E45" i="4"/>
  <c r="D45" i="4"/>
  <c r="F35" i="4"/>
  <c r="E35" i="4"/>
  <c r="D35" i="4"/>
  <c r="F22" i="4"/>
  <c r="E22" i="4"/>
  <c r="F18" i="4"/>
  <c r="E18" i="4"/>
  <c r="D18" i="4"/>
  <c r="F13" i="4"/>
  <c r="E13" i="4"/>
  <c r="D13" i="4"/>
  <c r="L30" i="3"/>
  <c r="L28" i="3"/>
  <c r="L27" i="3"/>
  <c r="L26" i="3"/>
  <c r="L25" i="3"/>
  <c r="L24" i="3"/>
  <c r="L17" i="3"/>
  <c r="L22" i="3"/>
  <c r="L21" i="3"/>
  <c r="L20" i="3"/>
  <c r="L19" i="3"/>
  <c r="K24" i="3"/>
  <c r="K17" i="3"/>
  <c r="K30" i="3" s="1"/>
  <c r="J24" i="3"/>
  <c r="J17" i="3"/>
  <c r="J30" i="3" s="1"/>
  <c r="I24" i="3"/>
  <c r="I17" i="3"/>
  <c r="I30" i="3" s="1"/>
  <c r="H30" i="3"/>
  <c r="H24" i="3"/>
  <c r="H17" i="3"/>
  <c r="F30" i="3"/>
  <c r="F24" i="3"/>
  <c r="F17" i="3"/>
  <c r="C24" i="3"/>
  <c r="C17" i="3"/>
  <c r="G45" i="2"/>
  <c r="F45" i="2"/>
  <c r="E45" i="2"/>
  <c r="D45" i="2"/>
  <c r="C45" i="2"/>
  <c r="J33" i="2"/>
  <c r="I33" i="2"/>
  <c r="H33" i="2"/>
  <c r="G33" i="2"/>
  <c r="F33" i="2"/>
  <c r="E33" i="2"/>
  <c r="D33" i="2"/>
  <c r="J28" i="2"/>
  <c r="I28" i="2"/>
  <c r="H28" i="2"/>
  <c r="G28" i="2"/>
  <c r="F28" i="2"/>
  <c r="E28" i="2"/>
  <c r="D28" i="2"/>
  <c r="J20" i="2"/>
  <c r="J15" i="2" s="1"/>
  <c r="J26" i="2" s="1"/>
  <c r="I20" i="2"/>
  <c r="G20" i="2"/>
  <c r="F20" i="2"/>
  <c r="E20" i="2"/>
  <c r="E15" i="2" s="1"/>
  <c r="E26" i="2" s="1"/>
  <c r="D20" i="2"/>
  <c r="J16" i="2"/>
  <c r="I16" i="2"/>
  <c r="G16" i="2"/>
  <c r="F16" i="2"/>
  <c r="E16" i="2"/>
  <c r="D16" i="2"/>
  <c r="F13" i="6" l="1"/>
  <c r="I13" i="6"/>
  <c r="J35" i="5"/>
  <c r="J50" i="5" s="1"/>
  <c r="J46" i="5"/>
  <c r="G35" i="5"/>
  <c r="G46" i="5"/>
  <c r="G50" i="5" s="1"/>
  <c r="H40" i="9"/>
  <c r="C40" i="9"/>
  <c r="E13" i="9"/>
  <c r="E40" i="9" s="1"/>
  <c r="E97" i="8"/>
  <c r="D97" i="8"/>
  <c r="F14" i="8"/>
  <c r="H97" i="8"/>
  <c r="G97" i="8"/>
  <c r="I14" i="8"/>
  <c r="I56" i="8"/>
  <c r="F56" i="8"/>
  <c r="E35" i="7"/>
  <c r="G93" i="6"/>
  <c r="I113" i="6"/>
  <c r="F113" i="6"/>
  <c r="F94" i="6"/>
  <c r="D93" i="6"/>
  <c r="I150" i="6"/>
  <c r="I94" i="6"/>
  <c r="I102" i="6"/>
  <c r="I135" i="6"/>
  <c r="I164" i="6"/>
  <c r="E93" i="6"/>
  <c r="I83" i="6"/>
  <c r="F83" i="6"/>
  <c r="I79" i="6"/>
  <c r="I69" i="6"/>
  <c r="I65" i="6"/>
  <c r="I54" i="6"/>
  <c r="F54" i="6"/>
  <c r="I43" i="6"/>
  <c r="I32" i="6"/>
  <c r="F32" i="6"/>
  <c r="I21" i="6"/>
  <c r="E12" i="6"/>
  <c r="E173" i="6" s="1"/>
  <c r="G12" i="6"/>
  <c r="G173" i="6" s="1"/>
  <c r="F79" i="6"/>
  <c r="H12" i="6"/>
  <c r="H173" i="6" s="1"/>
  <c r="D12" i="6"/>
  <c r="D173" i="6" s="1"/>
  <c r="F69" i="6"/>
  <c r="F65" i="6"/>
  <c r="F21" i="6"/>
  <c r="J78" i="5"/>
  <c r="J73" i="5"/>
  <c r="J86" i="5" s="1"/>
  <c r="G73" i="5"/>
  <c r="G86" i="5" s="1"/>
  <c r="H50" i="5"/>
  <c r="H86" i="5"/>
  <c r="F86" i="5"/>
  <c r="E50" i="5"/>
  <c r="I50" i="5"/>
  <c r="E86" i="5"/>
  <c r="I86" i="5"/>
  <c r="F50" i="5"/>
  <c r="E79" i="4"/>
  <c r="E87" i="4" s="1"/>
  <c r="E88" i="4" s="1"/>
  <c r="D26" i="4"/>
  <c r="D27" i="4" s="1"/>
  <c r="D53" i="4"/>
  <c r="F79" i="4"/>
  <c r="F87" i="4" s="1"/>
  <c r="F88" i="4" s="1"/>
  <c r="E26" i="4"/>
  <c r="E27" i="4" s="1"/>
  <c r="E53" i="4"/>
  <c r="F26" i="4"/>
  <c r="F27" i="4" s="1"/>
  <c r="F53" i="4"/>
  <c r="D79" i="4"/>
  <c r="D87" i="4" s="1"/>
  <c r="D88" i="4" s="1"/>
  <c r="D69" i="4"/>
  <c r="D70" i="4" s="1"/>
  <c r="E69" i="4"/>
  <c r="E70" i="4" s="1"/>
  <c r="F69" i="4"/>
  <c r="F70" i="4" s="1"/>
  <c r="C30" i="3"/>
  <c r="G15" i="2"/>
  <c r="G26" i="2" s="1"/>
  <c r="F15" i="2"/>
  <c r="F26" i="2" s="1"/>
  <c r="I15" i="2"/>
  <c r="I26" i="2" s="1"/>
  <c r="H20" i="2"/>
  <c r="H16" i="2"/>
  <c r="D15" i="2"/>
  <c r="G35" i="1"/>
  <c r="G13" i="1"/>
  <c r="H81" i="1"/>
  <c r="G81" i="1"/>
  <c r="H74" i="1"/>
  <c r="H69" i="1"/>
  <c r="G69" i="1"/>
  <c r="H63" i="1"/>
  <c r="G63" i="1"/>
  <c r="H46" i="1"/>
  <c r="H42" i="1"/>
  <c r="H35" i="1"/>
  <c r="H31" i="1"/>
  <c r="H27" i="1"/>
  <c r="H23" i="1"/>
  <c r="H13" i="1"/>
  <c r="G46" i="1"/>
  <c r="G42" i="1"/>
  <c r="G31" i="1"/>
  <c r="G27" i="1"/>
  <c r="G23" i="1"/>
  <c r="D66" i="1"/>
  <c r="D45" i="1"/>
  <c r="D42" i="1"/>
  <c r="C45" i="1"/>
  <c r="C42" i="1"/>
  <c r="D35" i="1"/>
  <c r="C35" i="1"/>
  <c r="D29" i="1"/>
  <c r="C29" i="1"/>
  <c r="D21" i="1"/>
  <c r="C21" i="1"/>
  <c r="D13" i="1"/>
  <c r="C13" i="1"/>
  <c r="J53" i="5" l="1"/>
  <c r="D29" i="4"/>
  <c r="D39" i="4" s="1"/>
  <c r="E29" i="4"/>
  <c r="E39" i="4" s="1"/>
  <c r="I97" i="8"/>
  <c r="F97" i="8"/>
  <c r="H51" i="1"/>
  <c r="H65" i="1" s="1"/>
  <c r="D51" i="1"/>
  <c r="D68" i="1" s="1"/>
  <c r="H85" i="1"/>
  <c r="F93" i="6"/>
  <c r="I93" i="6"/>
  <c r="I12" i="6"/>
  <c r="I173" i="6" s="1"/>
  <c r="F12" i="6"/>
  <c r="F173" i="6" s="1"/>
  <c r="F91" i="5"/>
  <c r="I91" i="5"/>
  <c r="H91" i="5"/>
  <c r="J91" i="5"/>
  <c r="E91" i="5"/>
  <c r="G91" i="5"/>
  <c r="F29" i="4"/>
  <c r="F39" i="4" s="1"/>
  <c r="D26" i="2"/>
  <c r="H15" i="2"/>
  <c r="G85" i="1"/>
  <c r="G51" i="1"/>
  <c r="G65" i="1" s="1"/>
  <c r="C66" i="1"/>
  <c r="C51" i="1"/>
  <c r="C68" i="1" l="1"/>
  <c r="H87" i="1"/>
  <c r="G87" i="1"/>
</calcChain>
</file>

<file path=xl/comments1.xml><?xml version="1.0" encoding="utf-8"?>
<comments xmlns="http://schemas.openxmlformats.org/spreadsheetml/2006/main">
  <authors>
    <author>user</author>
  </authors>
  <commentList>
    <comment ref="J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cuando las sumas de las diferencias sea positiva
</t>
        </r>
      </text>
    </comment>
  </commentList>
</comments>
</file>

<file path=xl/sharedStrings.xml><?xml version="1.0" encoding="utf-8"?>
<sst xmlns="http://schemas.openxmlformats.org/spreadsheetml/2006/main" count="1359" uniqueCount="820">
  <si>
    <t>NOMBRE DEL ENTE PÚBLICO (a)</t>
  </si>
  <si>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</si>
  <si>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</si>
  <si>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</si>
  <si>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</si>
  <si>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</si>
  <si>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</si>
  <si>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</si>
  <si>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</si>
  <si>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</si>
  <si>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</si>
  <si>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</si>
  <si>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</si>
  <si>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</si>
  <si>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</si>
  <si>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</si>
  <si>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</si>
  <si>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</si>
  <si>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</si>
  <si>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</si>
  <si>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</si>
  <si>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</si>
  <si>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</si>
  <si>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</si>
  <si>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</si>
  <si>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</si>
  <si>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</si>
  <si>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</si>
  <si>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</si>
  <si>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</si>
  <si>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</si>
  <si>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</si>
  <si>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</si>
  <si>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</si>
  <si>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</si>
  <si>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</si>
  <si>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</si>
  <si>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</si>
  <si>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</si>
  <si>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</si>
  <si>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</si>
  <si>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</si>
  <si>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</si>
  <si>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</si>
  <si>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</si>
  <si>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</si>
  <si>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</si>
  <si>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</si>
  <si>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</si>
  <si>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</si>
  <si>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</si>
  <si>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</si>
  <si>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</si>
  <si>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</si>
  <si>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</si>
  <si>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</si>
  <si>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</si>
  <si>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</si>
  <si>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</si>
  <si>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</si>
  <si>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</si>
  <si>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</si>
  <si>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</si>
  <si>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</si>
  <si>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</si>
  <si>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</si>
  <si>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</si>
  <si>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</si>
  <si>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</si>
  <si>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</si>
  <si>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</si>
  <si>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</si>
  <si>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</si>
  <si>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</si>
  <si>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</si>
  <si>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</si>
  <si>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</si>
  <si>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</si>
  <si>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</si>
  <si>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</si>
  <si>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</si>
  <si>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</si>
  <si>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</si>
  <si>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</si>
  <si>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</si>
  <si>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</si>
  <si>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</si>
  <si>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</si>
  <si>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</si>
  <si>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</si>
  <si>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</si>
  <si>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</si>
  <si>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</si>
  <si>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</si>
  <si>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</si>
  <si>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</si>
  <si>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</si>
  <si>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</si>
  <si>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</si>
  <si>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</si>
  <si>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</si>
  <si>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</si>
  <si>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</si>
  <si>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</si>
  <si>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</si>
  <si>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</si>
  <si>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</si>
  <si>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</si>
  <si>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</si>
  <si>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</si>
  <si>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</si>
  <si>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</si>
  <si>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</si>
  <si>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</si>
  <si>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</si>
  <si>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</si>
  <si>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</si>
  <si>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</si>
  <si>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</si>
  <si>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</si>
  <si>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</si>
  <si>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</si>
  <si>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f. Fondos y Bienes de Terceros en Garantía y/o Administración a Corto Plazo (f=f1+f2+f3+f4+f5+f6)</t>
  </si>
  <si>
    <r>
      <t>Formato 1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de Situación Financiera Detallado - LDF</t>
    </r>
  </si>
  <si>
    <r>
      <t>Formato 2</t>
    </r>
    <r>
      <rPr>
        <sz val="10"/>
        <color rgb="FF2F2F2F"/>
        <rFont val="Arial"/>
        <family val="2"/>
      </rPr>
      <t>     </t>
    </r>
    <r>
      <rPr>
        <b/>
        <sz val="7"/>
        <color rgb="FF2F2F2F"/>
        <rFont val="Arial"/>
        <family val="2"/>
      </rPr>
      <t>Informe Analítico de la Deuda Pública y Otros Pasivos - LDF</t>
    </r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</si>
  <si>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</si>
  <si>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</si>
  <si>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</si>
  <si>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</si>
  <si>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</si>
  <si>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</si>
  <si>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</si>
  <si>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</si>
  <si>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</si>
  <si>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</si>
  <si>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</si>
  <si>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</si>
  <si>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</si>
  <si>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</si>
  <si>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</si>
  <si>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</si>
  <si>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</si>
  <si>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</si>
  <si>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</si>
  <si>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</si>
  <si>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</si>
  <si>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</si>
  <si>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</si>
  <si>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</si>
  <si>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</si>
  <si>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</si>
  <si>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</si>
  <si>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</si>
  <si>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</si>
  <si>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</si>
  <si>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</si>
  <si>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</si>
  <si>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</si>
  <si>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 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</si>
  <si>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</si>
  <si>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A. Deuda Contingente 1</t>
  </si>
  <si>
    <t>B. Deuda Contingente 2</t>
  </si>
  <si>
    <t>C. Deuda Contingente XX</t>
  </si>
  <si>
    <t>5. Valor de Instrumentos Bono Cupón Cero 2 (Informativo)</t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</si>
  <si>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</si>
  <si>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</si>
  <si>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</si>
  <si>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rgb="FF2F2F2F"/>
        <rFont val="Arial"/>
        <family val="2"/>
      </rPr>
      <t>     </t>
    </r>
    <r>
      <rPr>
        <sz val="7"/>
        <color rgb="FF2F2F2F"/>
        <rFont val="Arial"/>
        <family val="2"/>
      </rPr>
      <t>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  </r>
  </si>
  <si>
    <r>
      <t>²</t>
    </r>
    <r>
      <rPr>
        <sz val="10"/>
        <color rgb="FF2F2F2F"/>
        <rFont val="Arial"/>
        <family val="2"/>
      </rPr>
      <t>      </t>
    </r>
    <r>
      <rPr>
        <sz val="7"/>
        <color rgb="FF2F2F2F"/>
        <rFont val="Arial"/>
        <family val="2"/>
      </rPr>
      <t>Se refiere al valor del Bono Cupón Cero que respalda el pago de los créditos asociados al mismo (Activo).</t>
    </r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</si>
  <si>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</si>
  <si>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</si>
  <si>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</si>
  <si>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</si>
  <si>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</si>
  <si>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</si>
  <si>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</si>
  <si>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</si>
  <si>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</si>
  <si>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</si>
  <si>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</si>
  <si>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</si>
  <si>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</si>
  <si>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</si>
  <si>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</si>
  <si>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</si>
  <si>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</si>
  <si>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</si>
  <si>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</si>
  <si>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</si>
  <si>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</si>
  <si>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</si>
  <si>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</si>
  <si>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</si>
  <si>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</si>
  <si>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</si>
  <si>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</si>
  <si>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</si>
  <si>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</si>
  <si>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</si>
  <si>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</si>
  <si>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</si>
  <si>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</si>
  <si>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</si>
  <si>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</si>
  <si>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</si>
  <si>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</si>
  <si>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</si>
  <si>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</si>
  <si>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</si>
  <si>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</si>
  <si>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</si>
  <si>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</si>
  <si>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</si>
  <si>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</si>
  <si>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</si>
  <si>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</si>
  <si>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</si>
  <si>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</si>
  <si>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</si>
  <si>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</si>
  <si>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</si>
  <si>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</si>
  <si>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</si>
  <si>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</si>
  <si>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</si>
  <si>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</si>
  <si>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</si>
  <si>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</si>
  <si>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r>
      <t>Formato 3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Informe Analítico de Obligaciones Diferentes de Financiamientos - LDF</t>
    </r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</si>
  <si>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</si>
  <si>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</si>
  <si>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</si>
  <si>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</si>
  <si>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</si>
  <si>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</si>
  <si>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</si>
  <si>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</si>
  <si>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</si>
  <si>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</si>
  <si>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</si>
  <si>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</si>
  <si>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</si>
  <si>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</si>
  <si>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</si>
  <si>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</si>
  <si>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</si>
  <si>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</si>
  <si>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</si>
  <si>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</si>
  <si>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</si>
  <si>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</si>
  <si>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</si>
  <si>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</si>
  <si>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</si>
  <si>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</si>
  <si>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</si>
  <si>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</si>
  <si>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</si>
  <si>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</si>
  <si>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</si>
  <si>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F1. Financiamiento con Fuente de Pago de Ingresos de Libre Disposición</t>
  </si>
  <si>
    <t>C2. Remanentes de Transferencias Federales Etiquetadas aplicados en el periodo</t>
  </si>
  <si>
    <r>
      <t>Formato 4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Balance Presupuestario - LDF</t>
    </r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</si>
  <si>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</si>
  <si>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</si>
  <si>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</si>
  <si>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</si>
  <si>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</si>
  <si>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</si>
  <si>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</si>
  <si>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</si>
  <si>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</si>
  <si>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</si>
  <si>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</si>
  <si>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</si>
  <si>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</si>
  <si>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</si>
  <si>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</si>
  <si>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</si>
  <si>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</si>
  <si>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</si>
  <si>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</si>
  <si>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</si>
  <si>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</si>
  <si>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</si>
  <si>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</si>
  <si>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</si>
  <si>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</si>
  <si>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</si>
  <si>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</si>
  <si>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</si>
  <si>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</si>
  <si>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</si>
  <si>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</si>
  <si>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</si>
  <si>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</si>
  <si>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</si>
  <si>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</si>
  <si>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</si>
  <si>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</si>
  <si>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</si>
  <si>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</si>
  <si>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</si>
  <si>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</si>
  <si>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</si>
  <si>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</si>
  <si>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</si>
  <si>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</si>
  <si>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</si>
  <si>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</si>
  <si>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</si>
  <si>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</si>
  <si>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</si>
  <si>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</si>
  <si>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</si>
  <si>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</si>
  <si>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</si>
  <si>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</si>
  <si>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</si>
  <si>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</si>
  <si>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</si>
  <si>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</si>
  <si>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</si>
  <si>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</si>
  <si>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</si>
  <si>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</si>
  <si>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</si>
  <si>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</si>
  <si>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</si>
  <si>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</si>
  <si>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</si>
  <si>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</si>
  <si>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</si>
  <si>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</si>
  <si>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</si>
  <si>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</si>
  <si>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</si>
  <si>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</si>
  <si>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</si>
  <si>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</si>
  <si>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</si>
  <si>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</si>
  <si>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</si>
  <si>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</si>
  <si>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r>
      <t>Formato 5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Analítico de Ingresos Detallado - LDF</t>
    </r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</si>
  <si>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</si>
  <si>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</si>
  <si>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</si>
  <si>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</si>
  <si>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</si>
  <si>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</si>
  <si>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</si>
  <si>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</si>
  <si>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</si>
  <si>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</si>
  <si>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</si>
  <si>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</si>
  <si>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</si>
  <si>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</si>
  <si>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</si>
  <si>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</si>
  <si>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</si>
  <si>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</si>
  <si>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</si>
  <si>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</si>
  <si>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</si>
  <si>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</si>
  <si>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</si>
  <si>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</si>
  <si>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</si>
  <si>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</si>
  <si>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</si>
  <si>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</si>
  <si>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</si>
  <si>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</si>
  <si>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</si>
  <si>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</si>
  <si>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</si>
  <si>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</si>
  <si>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</si>
  <si>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</si>
  <si>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</si>
  <si>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</si>
  <si>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</si>
  <si>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</si>
  <si>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</si>
  <si>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</si>
  <si>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</si>
  <si>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</si>
  <si>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</si>
  <si>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</si>
  <si>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</si>
  <si>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</si>
  <si>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</si>
  <si>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</si>
  <si>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</si>
  <si>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</si>
  <si>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</si>
  <si>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</si>
  <si>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</si>
  <si>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</si>
  <si>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</si>
  <si>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</si>
  <si>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</si>
  <si>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</si>
  <si>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</si>
  <si>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</si>
  <si>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</si>
  <si>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</si>
  <si>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</si>
  <si>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</si>
  <si>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</si>
  <si>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</si>
  <si>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</si>
  <si>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</si>
  <si>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</si>
  <si>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</si>
  <si>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</si>
  <si>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</si>
  <si>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</si>
  <si>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</si>
  <si>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</si>
  <si>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</si>
  <si>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</si>
  <si>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</si>
  <si>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</si>
  <si>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</si>
  <si>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</si>
  <si>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</si>
  <si>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</si>
  <si>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</si>
  <si>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</si>
  <si>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</si>
  <si>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</si>
  <si>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</si>
  <si>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</si>
  <si>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</si>
  <si>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</si>
  <si>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</si>
  <si>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</si>
  <si>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</si>
  <si>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</si>
  <si>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</si>
  <si>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</si>
  <si>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</si>
  <si>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b)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Analítico del Ejercicio del Presupuesto de Egresos Detallado - LDF</t>
    </r>
  </si>
  <si>
    <t xml:space="preserve">         (Clasificación Administrativa)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</si>
  <si>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</si>
  <si>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</si>
  <si>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</si>
  <si>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</si>
  <si>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</si>
  <si>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</si>
  <si>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</si>
  <si>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</si>
  <si>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</si>
  <si>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</si>
  <si>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</si>
  <si>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</si>
  <si>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</si>
  <si>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</si>
  <si>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</si>
  <si>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</si>
  <si>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</si>
  <si>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</si>
  <si>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</si>
  <si>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</si>
  <si>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</si>
  <si>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</si>
  <si>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</si>
  <si>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</si>
  <si>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</si>
  <si>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</si>
  <si>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</si>
  <si>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</si>
  <si>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</si>
  <si>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</si>
  <si>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</si>
  <si>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</si>
  <si>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</si>
  <si>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</si>
  <si>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</si>
  <si>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</si>
  <si>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</si>
  <si>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7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</si>
  <si>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7"/>
        <color rgb="FF2F2F2F"/>
        <rFont val="Arial"/>
        <family val="2"/>
      </rPr>
      <t>(Clasificación Funcional)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</si>
  <si>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</si>
  <si>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</si>
  <si>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</si>
  <si>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</si>
  <si>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</si>
  <si>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</si>
  <si>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</si>
  <si>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</si>
  <si>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</si>
  <si>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</si>
  <si>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</si>
  <si>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</si>
  <si>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</si>
  <si>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</si>
  <si>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</si>
  <si>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7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</si>
  <si>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7"/>
        <color rgb="FF2F2F2F"/>
        <rFont val="Arial"/>
        <family val="2"/>
      </rPr>
      <t>(Clasificación de Servicios Personales por Categoría)</t>
    </r>
  </si>
  <si>
    <t>Proyecciones de Ingresos - LDF</t>
  </si>
  <si>
    <t>(CIFRAS NOMINALES)</t>
  </si>
  <si>
    <t>Concepto (b)</t>
  </si>
  <si>
    <t>Año en</t>
  </si>
  <si>
    <t>Cuestión</t>
  </si>
  <si>
    <t>(de iniciativa</t>
  </si>
  <si>
    <r>
      <t>1.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Ingresos de Libre Disposición</t>
    </r>
  </si>
  <si>
    <t>(1=A+B+C+D+E+F+G+H+I+J+K+L)</t>
  </si>
  <si>
    <r>
      <t>A.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Impuestos</t>
    </r>
  </si>
  <si>
    <r>
      <t>B.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Cuotas y Aportaciones de Seguridad Social</t>
    </r>
  </si>
  <si>
    <r>
      <t>C.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Contribuciones de Mejoras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</si>
  <si>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Derechos</t>
    </r>
  </si>
  <si>
    <r>
      <t>E.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Productos</t>
    </r>
  </si>
  <si>
    <r>
      <t>F.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Aprovechamientos</t>
    </r>
  </si>
  <si>
    <r>
      <t>G.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Ingresos por Ventas de Bienes y Servicios</t>
    </r>
  </si>
  <si>
    <r>
      <t>H.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Participaciones</t>
    </r>
  </si>
  <si>
    <r>
      <t>I.</t>
    </r>
    <r>
      <rPr>
        <sz val="10"/>
        <color rgb="FF000000"/>
        <rFont val="Arial"/>
        <family val="2"/>
      </rPr>
      <t>   </t>
    </r>
    <r>
      <rPr>
        <sz val="6"/>
        <color rgb="FF000000"/>
        <rFont val="Arial"/>
        <family val="2"/>
      </rPr>
      <t>Incentivos Derivados de la Colaboración Fiscal</t>
    </r>
  </si>
  <si>
    <r>
      <t>J.</t>
    </r>
    <r>
      <rPr>
        <sz val="10"/>
        <color rgb="FF000000"/>
        <rFont val="Arial"/>
        <family val="2"/>
      </rPr>
      <t>   </t>
    </r>
    <r>
      <rPr>
        <sz val="6"/>
        <color rgb="FF000000"/>
        <rFont val="Arial"/>
        <family val="2"/>
      </rPr>
      <t>Transferencias</t>
    </r>
  </si>
  <si>
    <r>
      <t>K.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Convenios</t>
    </r>
  </si>
  <si>
    <r>
      <t>L.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Otros Ingresos de Libre Disposición</t>
    </r>
  </si>
  <si>
    <r>
      <t>2.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Transferencias Federales Etiquetadas (2=A+B+C+D+E)</t>
    </r>
  </si>
  <si>
    <r>
      <t>A.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Aportaciones</t>
    </r>
  </si>
  <si>
    <r>
      <t>B.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Convenios</t>
    </r>
  </si>
  <si>
    <r>
      <t>C.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Fondos Distintos de Aportaciones</t>
    </r>
  </si>
  <si>
    <r>
      <t>D.</t>
    </r>
    <r>
      <rPr>
        <sz val="10"/>
        <color rgb="FF000000"/>
        <rFont val="Arial"/>
        <family val="2"/>
      </rPr>
      <t> </t>
    </r>
    <r>
      <rPr>
        <sz val="6"/>
        <color rgb="FF000000"/>
        <rFont val="Arial"/>
        <family val="2"/>
      </rPr>
      <t>Transferencias, Subsidios y Subvenciones, y Pensiones</t>
    </r>
  </si>
  <si>
    <t>y Jubilaciones</t>
  </si>
  <si>
    <r>
      <t>E.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Otras Transferencias Federales Etiquetadas</t>
    </r>
  </si>
  <si>
    <r>
      <t>3.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Ingresos Derivados de Financiamientos (3=A)</t>
    </r>
  </si>
  <si>
    <r>
      <t>A.</t>
    </r>
    <r>
      <rPr>
        <sz val="10"/>
        <color rgb="FF000000"/>
        <rFont val="Arial"/>
        <family val="2"/>
      </rPr>
      <t> </t>
    </r>
    <r>
      <rPr>
        <sz val="6"/>
        <color rgb="FF000000"/>
        <rFont val="Arial"/>
        <family val="2"/>
      </rPr>
      <t>Ingresos Derivados de Financiamientos</t>
    </r>
  </si>
  <si>
    <r>
      <t>4.</t>
    </r>
    <r>
      <rPr>
        <sz val="10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Total de Ingresos Proyectados (4=1+2+3)</t>
    </r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</si>
  <si>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</si>
  <si>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</si>
  <si>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</si>
  <si>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</si>
  <si>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 = 1 + 2)</t>
  </si>
  <si>
    <r>
      <t>Formato 7 a)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Proyecciones de Ingresos - LDF</t>
    </r>
  </si>
  <si>
    <t>Proyecciones de Egresos - LDF</t>
  </si>
  <si>
    <t>Año en Cuestión</t>
  </si>
  <si>
    <t>(de proyecto de</t>
  </si>
  <si>
    <r>
      <t>1.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Gasto No Etiquetado</t>
    </r>
    <r>
      <rPr>
        <sz val="6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(1=A+B+C+D+E+F+G+H+I)</t>
    </r>
  </si>
  <si>
    <r>
      <t>A.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Servicios Personales</t>
    </r>
  </si>
  <si>
    <r>
      <t>B.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Materiales y Suministros</t>
    </r>
  </si>
  <si>
    <r>
      <t>C.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Servicios Generales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</si>
  <si>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Transferencias, Asignaciones, Subsidios y Otras</t>
    </r>
  </si>
  <si>
    <t>Ayudas</t>
  </si>
  <si>
    <r>
      <t>E.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Bienes Muebles, Inmuebles e Intangibles</t>
    </r>
  </si>
  <si>
    <r>
      <t>F.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Inversión Pública</t>
    </r>
  </si>
  <si>
    <r>
      <t>G.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Inversiones Financieras y Otras Provisiones</t>
    </r>
  </si>
  <si>
    <r>
      <t>H.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Participaciones y Aportaciones</t>
    </r>
  </si>
  <si>
    <r>
      <t>I.</t>
    </r>
    <r>
      <rPr>
        <sz val="10"/>
        <color rgb="FF000000"/>
        <rFont val="Arial"/>
        <family val="2"/>
      </rPr>
      <t>   </t>
    </r>
    <r>
      <rPr>
        <sz val="6"/>
        <color rgb="FF000000"/>
        <rFont val="Arial"/>
        <family val="2"/>
      </rPr>
      <t>Deuda Pública</t>
    </r>
  </si>
  <si>
    <r>
      <t>2.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Gasto Etiquetado (2=A+B+C+D+E+F+G+H+I)</t>
    </r>
  </si>
  <si>
    <r>
      <t>3.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Total de Egresos Proyectados (3 = 1 + 2)</t>
    </r>
  </si>
  <si>
    <r>
      <t>Formato 7 b)</t>
    </r>
    <r>
      <rPr>
        <sz val="10"/>
        <color rgb="FF2F2F2F"/>
        <rFont val="Arial"/>
        <family val="2"/>
      </rPr>
      <t>  </t>
    </r>
    <r>
      <rPr>
        <b/>
        <sz val="7"/>
        <color rgb="FF2F2F2F"/>
        <rFont val="Arial"/>
        <family val="2"/>
      </rPr>
      <t>Proyecciones de Egresos - LDF</t>
    </r>
  </si>
  <si>
    <t>Resultados de Ingresos - LDF</t>
  </si>
  <si>
    <r>
      <t>Año 5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</si>
  <si>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Año 4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</si>
  <si>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Año 3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</si>
  <si>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Año 2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</si>
  <si>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t>Año 1 1</t>
  </si>
  <si>
    <t>Año del</t>
  </si>
  <si>
    <t>Ejercicio</t>
  </si>
  <si>
    <r>
      <t>Vigente 2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(d)</t>
    </r>
  </si>
  <si>
    <r>
      <t>1.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Ingresos de Libre Disposición</t>
    </r>
  </si>
  <si>
    <r>
      <t>2.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Transferencias Federales Etiquetadas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(2=A+B+C+D+E)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</si>
  <si>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Transferencias, Subsidios y Subvenciones, y</t>
    </r>
  </si>
  <si>
    <r>
      <t>3.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Ingresos Derivados de Financiamientos (3=A)</t>
    </r>
  </si>
  <si>
    <r>
      <t>4.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Total de Resultados de Ingresos (4=1+2+3)</t>
    </r>
  </si>
  <si>
    <t>1. Ingresos Derivados de Financiamientos con Fuente de Pago de</t>
  </si>
  <si>
    <t>Recursos de Libre Disposición</t>
  </si>
  <si>
    <t>2. Ingresos derivados de Financiamientos con Fuente de Pago de</t>
  </si>
  <si>
    <r>
      <t>Formato 7 c)</t>
    </r>
    <r>
      <rPr>
        <sz val="10"/>
        <color rgb="FF2F2F2F"/>
        <rFont val="Arial"/>
        <family val="2"/>
      </rPr>
      <t>   </t>
    </r>
    <r>
      <rPr>
        <b/>
        <sz val="7"/>
        <color rgb="FF2F2F2F"/>
        <rFont val="Arial"/>
        <family val="2"/>
      </rPr>
      <t>Resultados de Ingresos - LDF</t>
    </r>
  </si>
  <si>
    <t>1. Los importes corresponden al momento contable de los ingresos devengados.</t>
  </si>
  <si>
    <t>2. Los importes corresponden a los ingresos devengados al cierre trimestral más reciente disponible y estimados para el resto del ejercicio</t>
  </si>
  <si>
    <t>Resultados de Egresos - LDF</t>
  </si>
  <si>
    <r>
      <t>Año 1 1</t>
    </r>
    <r>
      <rPr>
        <b/>
        <vertAlign val="superscript"/>
        <sz val="4"/>
        <color rgb="FF000000"/>
        <rFont val="Arial"/>
        <family val="2"/>
      </rPr>
      <t> </t>
    </r>
    <r>
      <rPr>
        <b/>
        <sz val="6"/>
        <color rgb="FF000000"/>
        <rFont val="Arial"/>
        <family val="2"/>
      </rPr>
      <t>(c)</t>
    </r>
  </si>
  <si>
    <r>
      <t>D.</t>
    </r>
    <r>
      <rPr>
        <sz val="10"/>
        <color rgb="FF000000"/>
        <rFont val="Arial"/>
        <family val="2"/>
      </rPr>
      <t>  </t>
    </r>
    <r>
      <rPr>
        <sz val="6"/>
        <color rgb="FF000000"/>
        <rFont val="Arial"/>
        <family val="2"/>
      </rPr>
      <t>Transferencias, Asignaciones, Subsidios y Otras Ayudas</t>
    </r>
  </si>
  <si>
    <r>
      <t>3.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Total del Resultado de Egresos (3=1+2)</t>
    </r>
  </si>
  <si>
    <r>
      <t>Formato 7 d)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Resultados de Egresos - LDF</t>
    </r>
  </si>
  <si>
    <t>1. Los importes corresponden a los egresos totales devengados.</t>
  </si>
  <si>
    <t>2. Los importes corresponden a los egresos devengados al cierre trimestral más reciente disponible y estimados para el resto del ejercicio</t>
  </si>
  <si>
    <t>Informe sobre Estudios Actuariales - LDF</t>
  </si>
  <si>
    <t>Pensiones y</t>
  </si>
  <si>
    <t>jubilaciones</t>
  </si>
  <si>
    <t>Riesgos de</t>
  </si>
  <si>
    <t>trabajo</t>
  </si>
  <si>
    <t>Invalidez y</t>
  </si>
  <si>
    <t>vida</t>
  </si>
  <si>
    <t>Otras</t>
  </si>
  <si>
    <t>prestacion</t>
  </si>
  <si>
    <t>es sociales</t>
  </si>
  <si>
    <t>Tipo de Sistema</t>
  </si>
  <si>
    <t>Prestación laboral o Fondo general para trabajadores del estado o</t>
  </si>
  <si>
    <t>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</si>
  <si>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</si>
  <si>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</si>
  <si>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</si>
  <si>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</si>
  <si>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</si>
  <si>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</si>
  <si>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</si>
  <si>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</si>
  <si>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</si>
  <si>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</si>
  <si>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</si>
  <si>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</si>
  <si>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</si>
  <si>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</si>
  <si>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</si>
  <si>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</si>
  <si>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</si>
  <si>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</si>
  <si>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</si>
  <si>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</si>
  <si>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</si>
  <si>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</si>
  <si>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</si>
  <si>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</si>
  <si>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</si>
  <si>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</si>
  <si>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</si>
  <si>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</si>
  <si>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</si>
  <si>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</si>
  <si>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</si>
  <si>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</si>
  <si>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</si>
  <si>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</si>
  <si>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</si>
  <si>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</si>
  <si>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</si>
  <si>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</si>
  <si>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</si>
  <si>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t>Formato 8)</t>
    </r>
    <r>
      <rPr>
        <sz val="10"/>
        <color rgb="FF2F2F2F"/>
        <rFont val="Arial"/>
        <family val="2"/>
      </rPr>
      <t>   </t>
    </r>
    <r>
      <rPr>
        <b/>
        <sz val="7"/>
        <color rgb="FF2F2F2F"/>
        <rFont val="Arial"/>
        <family val="2"/>
      </rPr>
      <t>Informe sobre Estudios Actuariales LDF</t>
    </r>
  </si>
  <si>
    <t>CONSEJO ESTATAL DE TRASPLANTES DE ÓRGANOS Y TEJIDOS</t>
  </si>
  <si>
    <t>I. Balance Presupuestario (I = A- B + C)</t>
  </si>
  <si>
    <t>A3. Financiamiento Neto (A3 = F-G )</t>
  </si>
  <si>
    <t>A3.1 Financiamiento Neto con Fuente de Pago de Ingresos de Libre Disposición (A3.1 = F1-G1)</t>
  </si>
  <si>
    <t>V. Balance Presupuestario de Recursos Disponibles (V = A1 + A3.1-B 1 + C1)</t>
  </si>
  <si>
    <t>VI. Balance Presupuestario de Recursos Disponibles sin Financiamiento Neto (VI = V -A3.1)</t>
  </si>
  <si>
    <t>F2. Financiamiento con Fuente de Pago de Transferencias Federales Etiquetadas</t>
  </si>
  <si>
    <t>A3.2 Financiamiento Neto con Fuente de Pago de Transferencias Federales Etiquetadas (A3.2=F2-G2)</t>
  </si>
  <si>
    <t>VII. Balance Presupuestario de Recursos Etiquetados (VII = A2 + A3.2- B2 + C2)</t>
  </si>
  <si>
    <t>VIII. Balance Presupuestario de Recursos Etiquetados sin Financiamiento Neto (VIII=VII-A3.2)</t>
  </si>
  <si>
    <t>II. Total de Transferencias Federales Etiquetadas (II=A+B+C+D+E)</t>
  </si>
  <si>
    <t>3. Ingresos Derivados de Financiamientos (3 = 1 +2)</t>
  </si>
  <si>
    <t>Ingresos Excedentes de Ingresos de Libre Disposición</t>
  </si>
  <si>
    <t>h6) Impuesto Especial Sobre Producción y Servicios</t>
  </si>
  <si>
    <t>h7) 0.136% de la Recaudación Federal Participable</t>
  </si>
  <si>
    <t>i4) Fondo de Compensación de Repecos- Intermedios</t>
  </si>
  <si>
    <t>A. SECRETARIA TECNICA</t>
  </si>
  <si>
    <t>B. FOMENTO</t>
  </si>
  <si>
    <t>C. INVESTIGACIÓN</t>
  </si>
  <si>
    <t>D. UNECDOT</t>
  </si>
  <si>
    <t>E. REGISTRO</t>
  </si>
  <si>
    <t>F. ADMINISTRACIÓN</t>
  </si>
  <si>
    <t>G. JURÍDICO</t>
  </si>
  <si>
    <t>c1) Asuntos Económicos, Comerciales y Laborales en General</t>
  </si>
  <si>
    <t>d1) Transacciones de la Deuda Publica / Costo Financiero de la Deuda</t>
  </si>
  <si>
    <t>III. Total del Gasto en Servicios Personales (III=I+II)</t>
  </si>
  <si>
    <t>NA</t>
  </si>
  <si>
    <t xml:space="preserve">NOTA:  En el concepto de Otros Ingresos de Libre Disposición se consideran los Remanentes y las Cuotas de Recuperación </t>
  </si>
  <si>
    <r>
      <t>1.</t>
    </r>
    <r>
      <rPr>
        <sz val="10"/>
        <color rgb="FF000000"/>
        <rFont val="Arial"/>
        <family val="2"/>
      </rPr>
      <t>  </t>
    </r>
    <r>
      <rPr>
        <b/>
        <sz val="6"/>
        <color rgb="FF000000"/>
        <rFont val="Arial"/>
        <family val="2"/>
      </rPr>
      <t>Gasto  No Etiquetado (1=A+B+C+D+E+F+G+H+I)</t>
    </r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</si>
  <si>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</si>
  <si>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</si>
  <si>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</si>
  <si>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</si>
  <si>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</si>
  <si>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</si>
  <si>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</si>
  <si>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</si>
  <si>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</si>
  <si>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Fecha estimada de</t>
  </si>
  <si>
    <t>Monto o valor (f)</t>
  </si>
  <si>
    <t>Unidad (pesos/</t>
  </si>
  <si>
    <t>Verificación (d)</t>
  </si>
  <si>
    <t>cumplimiento (e)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</si>
  <si>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</si>
  <si>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</si>
  <si>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</si>
  <si>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</si>
  <si>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</si>
  <si>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</si>
  <si>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</si>
  <si>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pesos</t>
  </si>
  <si>
    <t>Art. 6 y 19 de la LDF</t>
  </si>
  <si>
    <t>y Proyecto de Presupuesto</t>
  </si>
  <si>
    <t>de Egresos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</si>
  <si>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</si>
  <si>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</si>
  <si>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</si>
  <si>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</si>
  <si>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</si>
  <si>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</si>
  <si>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</si>
  <si>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</si>
  <si>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</si>
  <si>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</si>
  <si>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</si>
  <si>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</si>
  <si>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</si>
  <si>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</si>
  <si>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</si>
  <si>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</si>
  <si>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</si>
  <si>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</si>
  <si>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</si>
  <si>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</si>
  <si>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Autorizaciones de recursos</t>
  </si>
  <si>
    <t>ejercicios previos, para infraestructura dañada por desastres naturales (n)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</si>
  <si>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</si>
  <si>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</si>
  <si>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</si>
  <si>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</si>
  <si>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</si>
  <si>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</si>
  <si>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</si>
  <si>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</si>
  <si>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</si>
  <si>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</si>
  <si>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</si>
  <si>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</si>
  <si>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</si>
  <si>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</si>
  <si>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</si>
  <si>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</si>
  <si>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</si>
  <si>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</si>
  <si>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</si>
  <si>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</si>
  <si>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</si>
  <si>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</si>
  <si>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</si>
  <si>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</si>
  <si>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</si>
  <si>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</si>
  <si>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</si>
  <si>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</si>
  <si>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</si>
  <si>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</si>
  <si>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</si>
  <si>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</si>
  <si>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</si>
  <si>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</si>
  <si>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</si>
  <si>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Iniciativa de Ley de Ingresos o</t>
  </si>
  <si>
    <t>Recursos Disponibles negativo (y)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</si>
  <si>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</si>
  <si>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</si>
  <si>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</si>
  <si>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</si>
  <si>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</si>
  <si>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Reporte Trim. y Cuenta Pública</t>
  </si>
  <si>
    <t>Balance Presupuestario de Recursos Disponibles (bb)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</si>
  <si>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</si>
  <si>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</si>
  <si>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</si>
  <si>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</si>
  <si>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</si>
  <si>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</si>
  <si>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</si>
  <si>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</si>
  <si>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</si>
  <si>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</si>
  <si>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</si>
  <si>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Cuenta Pública</t>
  </si>
  <si>
    <t>A.14, fracción I de la LDF (ff)</t>
  </si>
  <si>
    <t>A.14, fracción II, a) de la LDF (gg)</t>
  </si>
  <si>
    <t>A.14, fracción II, b) de la LDF (hh)</t>
  </si>
  <si>
    <t>Art. Noveno Transitorio de la</t>
  </si>
  <si>
    <t>artículo noveno transitorio de la LDF (ii)</t>
  </si>
  <si>
    <t>Análisis Costo-Beneficio para programas o proyectos de inversión</t>
  </si>
  <si>
    <t>Página de internet de la</t>
  </si>
  <si>
    <t>Art. 13 frac. III y 21 de la LDF</t>
  </si>
  <si>
    <t>mayores a 10 millones de UDIS (jj)</t>
  </si>
  <si>
    <t>Secretaría de Finanzas o</t>
  </si>
  <si>
    <t>Tesorería Municipal</t>
  </si>
  <si>
    <t>Análisis de conveniencia y análisis de transferencia de riesgos de los</t>
  </si>
  <si>
    <t>proyectos APPs (kk)</t>
  </si>
  <si>
    <t>Identificación de población objetivo, destino y temporalidad de subsidios</t>
  </si>
  <si>
    <t>Art. 13 frac. VII y 21 de la LDF</t>
  </si>
  <si>
    <t>(ll)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</si>
  <si>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</si>
  <si>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</si>
  <si>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</si>
  <si>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</si>
  <si>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</si>
  <si>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Del 1 de enero al 31 de diciembre de 2017 (b)</t>
  </si>
  <si>
    <t>L.C.P. ANA MARÍA OLVERA GUZMÁN</t>
  </si>
  <si>
    <t>LIC.TANIA REBOLLEDO ZUANI</t>
  </si>
  <si>
    <t>DR. RAYMUNDO HERNÁNDEZ HERNÁNDEZ</t>
  </si>
  <si>
    <t>REALIZÓ</t>
  </si>
  <si>
    <t>REVISÓ</t>
  </si>
  <si>
    <t>AUTORIZÓ</t>
  </si>
  <si>
    <r>
      <t>Formato 6a)</t>
    </r>
    <r>
      <rPr>
        <sz val="10"/>
        <color rgb="FF2F2F2F"/>
        <rFont val="Arial"/>
        <family val="2"/>
      </rPr>
      <t>    </t>
    </r>
    <r>
      <rPr>
        <b/>
        <sz val="7"/>
        <color rgb="FF2F2F2F"/>
        <rFont val="Arial"/>
        <family val="2"/>
      </rPr>
      <t>Estado Analítico del Ejercicio del Presupuesto de Egresos  Detallado - LDF (Clasificación por Obejto del Gasto )</t>
    </r>
  </si>
  <si>
    <t>(I=A+B+C+D+E+F+G)</t>
  </si>
  <si>
    <t>inversión al 30 de</t>
  </si>
  <si>
    <t>30 de Junio de</t>
  </si>
  <si>
    <t>inversión al 30</t>
  </si>
  <si>
    <t>de Junio de</t>
  </si>
  <si>
    <t>2017 (e)</t>
  </si>
  <si>
    <t>de Ley) (2019)</t>
  </si>
  <si>
    <t>presupuesto) (2019)</t>
  </si>
  <si>
    <t>2017 (d)</t>
  </si>
  <si>
    <t>Diciembre del</t>
  </si>
  <si>
    <t>Junio de 2018 (k)</t>
  </si>
  <si>
    <t>2018 (l)</t>
  </si>
  <si>
    <t>2018 (m = g-l)</t>
  </si>
  <si>
    <t>Al 31 de Diciembre de 2017 y al 30 de Septiembre de 2018 (b)</t>
  </si>
  <si>
    <t>Del 1 de Enero al 30 de Septiembre de 2018 (b)</t>
  </si>
  <si>
    <t>Del 1 de Enero al 30 de Septiembre de 2018 (b)</t>
  </si>
  <si>
    <t>Del 1 de Enero Al 30 de Septiembre de 2018 (b)</t>
  </si>
  <si>
    <t>Del 01 de Enero al 30 de Septiembre de 2018 (b)</t>
  </si>
  <si>
    <t>Año 1 (2020)</t>
  </si>
  <si>
    <t>Año 2 (2021)</t>
  </si>
  <si>
    <t>Año 3 (2022)</t>
  </si>
  <si>
    <t>Año 4 (2023)</t>
  </si>
  <si>
    <t>Año 5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</si>
</sst>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7"/>
      <color rgb="FF2F2F2F"/>
      <name val="Arial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9"/>
      <color rgb="FF000000"/>
      <name val="Arial"/>
      <family val="2"/>
    </font>
    <font>
      <sz val="5"/>
      <color rgb="FF000000"/>
      <name val="Arial"/>
      <family val="2"/>
    </font>
    <font>
      <b/>
      <sz val="5"/>
      <color rgb="FF000000"/>
      <name val="Arial"/>
      <family val="2"/>
    </font>
    <font>
      <sz val="12"/>
      <color rgb="FF2F2F2F"/>
      <name val="Times New Roman"/>
      <family val="1"/>
    </font>
    <font>
      <b/>
      <sz val="7"/>
      <color rgb="FF2F2F2F"/>
      <name val="Arial"/>
      <family val="2"/>
    </font>
    <font>
      <sz val="10"/>
      <color rgb="FF2F2F2F"/>
      <name val="Arial"/>
      <family val="2"/>
    </font>
    <font>
      <sz val="4"/>
      <color rgb="FF000000"/>
      <name val="Arial"/>
      <family val="2"/>
    </font>
    <font>
      <b/>
      <sz val="4"/>
      <color rgb="FF000000"/>
      <name val="Arial"/>
      <family val="2"/>
    </font>
    <font>
      <sz val="6"/>
      <color rgb="FF2F2F2F"/>
      <name val="Arial"/>
      <family val="2"/>
    </font>
    <font>
      <sz val="6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vertAlign val="superscript"/>
      <sz val="4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i/>
      <sz val="6"/>
      <color rgb="FF000000"/>
      <name val="Arial"/>
      <family val="2"/>
    </font>
    <font>
      <sz val="4.5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  <font>
      <sz val="9"/>
      <color rgb="FF2F2F2F"/>
      <name val="Times New Roman"/>
      <family val="1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sz val="8"/>
      <color rgb="FF2F2F2F"/>
      <name val="Times New Roman"/>
      <family val="1"/>
    </font>
    <font>
      <b/>
      <i/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5">
    <xf numFmtId="0" fontId="0" fillId="0" borderId="0" xfId="0"/>
    <xf numFmtId="0" fontId="1" fillId="0" borderId="0" xfId="0" applyFont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0" applyFont="1" applyAlignment="1">
      <alignment horizontal="justify" vertical="center" wrapText="1"/>
    </xf>
    <xf numFmtId="0" fontId="5" fillId="3" borderId="8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2" fillId="2" borderId="6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left" vertical="center" indent="3"/>
    </xf>
    <xf numFmtId="0" fontId="2" fillId="2" borderId="5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 wrapText="1"/>
    </xf>
    <xf numFmtId="0" fontId="18" fillId="0" borderId="0" xfId="0" applyFont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" fontId="4" fillId="2" borderId="5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justify" vertical="center" wrapText="1"/>
    </xf>
    <xf numFmtId="3" fontId="4" fillId="2" borderId="5" xfId="0" applyNumberFormat="1" applyFont="1" applyFill="1" applyBorder="1" applyAlignment="1">
      <alignment horizontal="justify" vertical="center" wrapText="1"/>
    </xf>
    <xf numFmtId="3" fontId="0" fillId="0" borderId="0" xfId="0" applyNumberFormat="1" applyAlignment="1">
      <alignment horizontal="right"/>
    </xf>
    <xf numFmtId="0" fontId="3" fillId="3" borderId="11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 indent="1"/>
    </xf>
    <xf numFmtId="3" fontId="4" fillId="2" borderId="23" xfId="0" applyNumberFormat="1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horizontal="justify" vertical="center" wrapText="1"/>
    </xf>
    <xf numFmtId="0" fontId="4" fillId="2" borderId="27" xfId="0" applyFont="1" applyFill="1" applyBorder="1" applyAlignment="1">
      <alignment horizontal="justify" vertical="center" wrapText="1"/>
    </xf>
    <xf numFmtId="0" fontId="0" fillId="2" borderId="28" xfId="0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justify" vertical="center" wrapText="1"/>
    </xf>
    <xf numFmtId="3" fontId="4" fillId="2" borderId="16" xfId="0" applyNumberFormat="1" applyFont="1" applyFill="1" applyBorder="1" applyAlignment="1">
      <alignment horizontal="right" vertical="center" wrapText="1"/>
    </xf>
    <xf numFmtId="0" fontId="4" fillId="2" borderId="29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justify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2" borderId="30" xfId="0" applyFill="1" applyBorder="1"/>
    <xf numFmtId="3" fontId="14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 vertical="center"/>
    </xf>
    <xf numFmtId="3" fontId="19" fillId="2" borderId="5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3" fontId="19" fillId="2" borderId="7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0" fontId="22" fillId="0" borderId="0" xfId="0" applyFont="1"/>
    <xf numFmtId="3" fontId="19" fillId="2" borderId="23" xfId="0" applyNumberFormat="1" applyFont="1" applyFill="1" applyBorder="1" applyAlignment="1">
      <alignment horizontal="right" vertical="center"/>
    </xf>
    <xf numFmtId="0" fontId="0" fillId="0" borderId="0" xfId="0" applyBorder="1"/>
    <xf numFmtId="0" fontId="4" fillId="2" borderId="31" xfId="0" applyFont="1" applyFill="1" applyBorder="1" applyAlignment="1">
      <alignment horizontal="center" vertical="center"/>
    </xf>
    <xf numFmtId="3" fontId="19" fillId="2" borderId="23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/>
    </xf>
    <xf numFmtId="3" fontId="4" fillId="0" borderId="5" xfId="0" applyNumberFormat="1" applyFont="1" applyFill="1" applyBorder="1" applyAlignment="1">
      <alignment horizontal="right" vertical="center" wrapText="1"/>
    </xf>
    <xf numFmtId="3" fontId="4" fillId="2" borderId="16" xfId="0" applyNumberFormat="1" applyFont="1" applyFill="1" applyBorder="1" applyAlignment="1">
      <alignment horizontal="center" vertical="center"/>
    </xf>
    <xf numFmtId="3" fontId="4" fillId="2" borderId="19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19" fillId="2" borderId="7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3" fillId="0" borderId="0" xfId="0" applyFont="1"/>
    <xf numFmtId="0" fontId="24" fillId="5" borderId="0" xfId="0" applyFont="1" applyFill="1"/>
    <xf numFmtId="0" fontId="0" fillId="5" borderId="0" xfId="0" applyFill="1"/>
    <xf numFmtId="3" fontId="3" fillId="0" borderId="45" xfId="0" applyNumberFormat="1" applyFont="1" applyFill="1" applyBorder="1" applyAlignment="1">
      <alignment horizontal="center" vertical="center"/>
    </xf>
    <xf numFmtId="3" fontId="25" fillId="0" borderId="44" xfId="0" applyNumberFormat="1" applyFont="1" applyBorder="1"/>
    <xf numFmtId="3" fontId="25" fillId="0" borderId="19" xfId="0" applyNumberFormat="1" applyFont="1" applyBorder="1"/>
    <xf numFmtId="3" fontId="26" fillId="0" borderId="19" xfId="0" applyNumberFormat="1" applyFont="1" applyBorder="1"/>
    <xf numFmtId="3" fontId="2" fillId="2" borderId="5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7" borderId="9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vertical="center"/>
    </xf>
    <xf numFmtId="0" fontId="14" fillId="7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vertical="center"/>
    </xf>
    <xf numFmtId="0" fontId="14" fillId="7" borderId="13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right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vertical="center"/>
    </xf>
    <xf numFmtId="0" fontId="3" fillId="7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vertical="center"/>
    </xf>
    <xf numFmtId="0" fontId="2" fillId="7" borderId="11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/>
    </xf>
    <xf numFmtId="0" fontId="27" fillId="2" borderId="9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horizontal="justify" vertical="center" wrapText="1"/>
    </xf>
    <xf numFmtId="0" fontId="28" fillId="2" borderId="4" xfId="0" applyFont="1" applyFill="1" applyBorder="1" applyAlignment="1">
      <alignment horizontal="center" vertical="center"/>
    </xf>
    <xf numFmtId="0" fontId="14" fillId="6" borderId="46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3" fontId="19" fillId="2" borderId="16" xfId="0" applyNumberFormat="1" applyFont="1" applyFill="1" applyBorder="1" applyAlignment="1">
      <alignment horizontal="right" vertical="center" wrapText="1"/>
    </xf>
    <xf numFmtId="3" fontId="19" fillId="2" borderId="19" xfId="0" applyNumberFormat="1" applyFont="1" applyFill="1" applyBorder="1" applyAlignment="1">
      <alignment horizontal="right" vertical="center" wrapText="1"/>
    </xf>
    <xf numFmtId="3" fontId="19" fillId="2" borderId="7" xfId="0" applyNumberFormat="1" applyFont="1" applyFill="1" applyBorder="1" applyAlignment="1">
      <alignment horizontal="right" vertical="center" wrapText="1"/>
    </xf>
    <xf numFmtId="3" fontId="19" fillId="2" borderId="23" xfId="0" applyNumberFormat="1" applyFont="1" applyFill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horizontal="right" vertical="center" wrapText="1"/>
    </xf>
    <xf numFmtId="0" fontId="19" fillId="2" borderId="5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justify" vertical="center" wrapText="1"/>
    </xf>
    <xf numFmtId="0" fontId="29" fillId="0" borderId="0" xfId="0" applyFont="1"/>
    <xf numFmtId="0" fontId="25" fillId="0" borderId="0" xfId="0" applyFont="1" applyAlignment="1" applyProtection="1">
      <alignment horizontal="left" vertical="top"/>
      <protection locked="0"/>
    </xf>
    <xf numFmtId="0" fontId="25" fillId="0" borderId="0" xfId="0" applyFont="1"/>
    <xf numFmtId="0" fontId="25" fillId="0" borderId="0" xfId="0" applyFont="1" applyAlignment="1" applyProtection="1">
      <alignment vertical="top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justify" vertical="center" wrapText="1"/>
    </xf>
    <xf numFmtId="3" fontId="19" fillId="2" borderId="5" xfId="0" applyNumberFormat="1" applyFont="1" applyFill="1" applyBorder="1" applyAlignment="1">
      <alignment horizontal="right" vertical="center" wrapText="1"/>
    </xf>
    <xf numFmtId="3" fontId="19" fillId="2" borderId="23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justify" vertical="center" wrapText="1"/>
    </xf>
    <xf numFmtId="1" fontId="4" fillId="2" borderId="21" xfId="0" applyNumberFormat="1" applyFont="1" applyFill="1" applyBorder="1" applyAlignment="1">
      <alignment horizontal="right" vertical="center" wrapText="1"/>
    </xf>
    <xf numFmtId="0" fontId="6" fillId="2" borderId="22" xfId="0" applyFont="1" applyFill="1" applyBorder="1" applyAlignment="1">
      <alignment horizontal="justify" vertical="center" wrapText="1"/>
    </xf>
    <xf numFmtId="1" fontId="4" fillId="2" borderId="23" xfId="0" applyNumberFormat="1" applyFont="1" applyFill="1" applyBorder="1" applyAlignment="1">
      <alignment horizontal="right" vertical="center" wrapText="1"/>
    </xf>
    <xf numFmtId="0" fontId="5" fillId="2" borderId="22" xfId="0" applyFont="1" applyFill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justify" vertical="center" wrapText="1"/>
    </xf>
    <xf numFmtId="0" fontId="4" fillId="2" borderId="26" xfId="0" applyFont="1" applyFill="1" applyBorder="1" applyAlignment="1">
      <alignment horizontal="left" vertical="center"/>
    </xf>
    <xf numFmtId="3" fontId="4" fillId="2" borderId="27" xfId="0" applyNumberFormat="1" applyFont="1" applyFill="1" applyBorder="1" applyAlignment="1">
      <alignment horizontal="right" vertical="center" wrapText="1"/>
    </xf>
    <xf numFmtId="0" fontId="4" fillId="2" borderId="47" xfId="0" applyFont="1" applyFill="1" applyBorder="1" applyAlignment="1">
      <alignment horizontal="justify" vertical="center" wrapText="1"/>
    </xf>
    <xf numFmtId="0" fontId="4" fillId="2" borderId="48" xfId="0" applyFont="1" applyFill="1" applyBorder="1" applyAlignment="1">
      <alignment horizontal="justify" vertical="center" wrapText="1"/>
    </xf>
    <xf numFmtId="3" fontId="4" fillId="2" borderId="49" xfId="0" applyNumberFormat="1" applyFont="1" applyFill="1" applyBorder="1" applyAlignment="1">
      <alignment horizontal="right" vertical="center" wrapText="1"/>
    </xf>
    <xf numFmtId="0" fontId="6" fillId="2" borderId="50" xfId="0" applyFont="1" applyFill="1" applyBorder="1" applyAlignment="1">
      <alignment horizontal="justify" vertical="center" wrapText="1"/>
    </xf>
    <xf numFmtId="3" fontId="4" fillId="2" borderId="51" xfId="0" applyNumberFormat="1" applyFont="1" applyFill="1" applyBorder="1" applyAlignment="1">
      <alignment horizontal="right" vertical="center" wrapText="1"/>
    </xf>
    <xf numFmtId="0" fontId="4" fillId="2" borderId="52" xfId="0" applyFont="1" applyFill="1" applyBorder="1" applyAlignment="1">
      <alignment horizontal="justify" vertical="center" wrapText="1"/>
    </xf>
    <xf numFmtId="0" fontId="6" fillId="2" borderId="53" xfId="0" applyFont="1" applyFill="1" applyBorder="1" applyAlignment="1">
      <alignment horizontal="justify" vertical="center" wrapText="1"/>
    </xf>
    <xf numFmtId="3" fontId="4" fillId="2" borderId="54" xfId="0" applyNumberFormat="1" applyFont="1" applyFill="1" applyBorder="1" applyAlignment="1">
      <alignment horizontal="right" vertical="center" wrapText="1"/>
    </xf>
    <xf numFmtId="3" fontId="30" fillId="0" borderId="16" xfId="0" applyNumberFormat="1" applyFont="1" applyFill="1" applyBorder="1"/>
    <xf numFmtId="3" fontId="30" fillId="0" borderId="0" xfId="0" applyNumberFormat="1" applyFont="1" applyFill="1" applyBorder="1"/>
    <xf numFmtId="0" fontId="3" fillId="3" borderId="2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justify" vertical="center" wrapText="1"/>
    </xf>
    <xf numFmtId="3" fontId="4" fillId="3" borderId="23" xfId="0" applyNumberFormat="1" applyFont="1" applyFill="1" applyBorder="1" applyAlignment="1">
      <alignment horizontal="right" vertical="center" wrapText="1"/>
    </xf>
    <xf numFmtId="0" fontId="6" fillId="3" borderId="51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justify" vertical="center" wrapText="1"/>
    </xf>
    <xf numFmtId="3" fontId="19" fillId="3" borderId="5" xfId="0" applyNumberFormat="1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horizontal="right" vertical="center"/>
    </xf>
    <xf numFmtId="0" fontId="3" fillId="2" borderId="37" xfId="0" applyFont="1" applyFill="1" applyBorder="1" applyAlignment="1">
      <alignment horizontal="left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3" xfId="0" applyNumberFormat="1" applyFont="1" applyFill="1" applyBorder="1" applyAlignment="1">
      <alignment horizontal="right" vertical="center"/>
    </xf>
    <xf numFmtId="3" fontId="4" fillId="2" borderId="56" xfId="0" applyNumberFormat="1" applyFont="1" applyFill="1" applyBorder="1" applyAlignment="1">
      <alignment horizontal="right" vertical="center"/>
    </xf>
    <xf numFmtId="0" fontId="4" fillId="2" borderId="40" xfId="0" applyFont="1" applyFill="1" applyBorder="1" applyAlignment="1">
      <alignment horizontal="left" vertical="center"/>
    </xf>
    <xf numFmtId="3" fontId="4" fillId="2" borderId="31" xfId="0" applyNumberFormat="1" applyFont="1" applyFill="1" applyBorder="1" applyAlignment="1">
      <alignment horizontal="right" vertical="center" wrapText="1"/>
    </xf>
    <xf numFmtId="3" fontId="19" fillId="2" borderId="31" xfId="0" applyNumberFormat="1" applyFont="1" applyFill="1" applyBorder="1" applyAlignment="1">
      <alignment horizontal="right" vertical="center"/>
    </xf>
    <xf numFmtId="3" fontId="4" fillId="2" borderId="48" xfId="0" applyNumberFormat="1" applyFont="1" applyFill="1" applyBorder="1" applyAlignment="1">
      <alignment horizontal="right" vertical="center" wrapText="1"/>
    </xf>
    <xf numFmtId="3" fontId="4" fillId="2" borderId="28" xfId="0" applyNumberFormat="1" applyFont="1" applyFill="1" applyBorder="1" applyAlignment="1">
      <alignment horizontal="right" vertical="center" wrapText="1"/>
    </xf>
    <xf numFmtId="0" fontId="4" fillId="2" borderId="4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justify" vertical="center" wrapText="1"/>
    </xf>
    <xf numFmtId="0" fontId="2" fillId="2" borderId="22" xfId="0" applyFont="1" applyFill="1" applyBorder="1" applyAlignment="1">
      <alignment horizontal="left" vertical="center"/>
    </xf>
    <xf numFmtId="3" fontId="4" fillId="2" borderId="23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3" fontId="4" fillId="2" borderId="58" xfId="0" applyNumberFormat="1" applyFont="1" applyFill="1" applyBorder="1" applyAlignment="1">
      <alignment horizontal="center" vertical="center"/>
    </xf>
    <xf numFmtId="3" fontId="4" fillId="2" borderId="27" xfId="0" applyNumberFormat="1" applyFont="1" applyFill="1" applyBorder="1" applyAlignment="1">
      <alignment horizontal="center" vertical="center"/>
    </xf>
    <xf numFmtId="3" fontId="4" fillId="2" borderId="49" xfId="0" applyNumberFormat="1" applyFont="1" applyFill="1" applyBorder="1" applyAlignment="1">
      <alignment horizontal="center" vertical="center"/>
    </xf>
    <xf numFmtId="3" fontId="19" fillId="2" borderId="31" xfId="0" applyNumberFormat="1" applyFont="1" applyFill="1" applyBorder="1" applyAlignment="1">
      <alignment horizontal="center" vertical="center"/>
    </xf>
    <xf numFmtId="3" fontId="4" fillId="2" borderId="39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4" fillId="2" borderId="48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 indent="1"/>
    </xf>
    <xf numFmtId="0" fontId="3" fillId="3" borderId="5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justify" vertical="center" wrapText="1"/>
    </xf>
    <xf numFmtId="0" fontId="15" fillId="2" borderId="22" xfId="0" applyFont="1" applyFill="1" applyBorder="1" applyAlignment="1">
      <alignment horizontal="left" vertical="center" indent="1"/>
    </xf>
    <xf numFmtId="0" fontId="3" fillId="2" borderId="22" xfId="0" applyFont="1" applyFill="1" applyBorder="1" applyAlignment="1">
      <alignment horizontal="left" vertical="center" indent="1"/>
    </xf>
    <xf numFmtId="0" fontId="15" fillId="2" borderId="22" xfId="0" applyFont="1" applyFill="1" applyBorder="1" applyAlignment="1">
      <alignment horizontal="left" vertical="center" indent="4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left" vertical="center" indent="4"/>
    </xf>
    <xf numFmtId="0" fontId="2" fillId="2" borderId="23" xfId="0" applyFont="1" applyFill="1" applyBorder="1" applyAlignment="1">
      <alignment horizontal="justify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49" xfId="0" applyFont="1" applyFill="1" applyBorder="1" applyAlignment="1">
      <alignment horizontal="right" vertical="center" wrapText="1"/>
    </xf>
    <xf numFmtId="0" fontId="15" fillId="0" borderId="63" xfId="0" applyFont="1" applyBorder="1" applyAlignment="1">
      <alignment horizontal="justify" vertical="center"/>
    </xf>
    <xf numFmtId="3" fontId="3" fillId="0" borderId="64" xfId="0" applyNumberFormat="1" applyFont="1" applyFill="1" applyBorder="1" applyAlignment="1">
      <alignment horizontal="center" vertical="center"/>
    </xf>
    <xf numFmtId="0" fontId="15" fillId="0" borderId="37" xfId="0" applyFont="1" applyBorder="1" applyAlignment="1">
      <alignment horizontal="justify" vertical="center"/>
    </xf>
    <xf numFmtId="3" fontId="25" fillId="0" borderId="58" xfId="0" applyNumberFormat="1" applyFont="1" applyBorder="1"/>
    <xf numFmtId="3" fontId="25" fillId="0" borderId="31" xfId="0" applyNumberFormat="1" applyFont="1" applyBorder="1"/>
    <xf numFmtId="0" fontId="15" fillId="0" borderId="65" xfId="0" applyFont="1" applyBorder="1" applyAlignment="1">
      <alignment horizontal="justify" vertical="center"/>
    </xf>
    <xf numFmtId="3" fontId="26" fillId="0" borderId="58" xfId="0" applyNumberFormat="1" applyFont="1" applyBorder="1"/>
    <xf numFmtId="0" fontId="18" fillId="0" borderId="66" xfId="0" applyFont="1" applyBorder="1" applyAlignment="1">
      <alignment horizontal="justify" vertical="center"/>
    </xf>
    <xf numFmtId="3" fontId="0" fillId="0" borderId="30" xfId="0" applyNumberFormat="1" applyBorder="1"/>
    <xf numFmtId="3" fontId="0" fillId="0" borderId="28" xfId="0" applyNumberFormat="1" applyBorder="1"/>
    <xf numFmtId="0" fontId="24" fillId="0" borderId="0" xfId="0" applyFont="1"/>
    <xf numFmtId="0" fontId="19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indent="4"/>
    </xf>
    <xf numFmtId="0" fontId="31" fillId="2" borderId="7" xfId="0" applyFont="1" applyFill="1" applyBorder="1" applyAlignment="1">
      <alignment vertical="center"/>
    </xf>
    <xf numFmtId="0" fontId="31" fillId="2" borderId="11" xfId="0" applyFont="1" applyFill="1" applyBorder="1" applyAlignment="1">
      <alignment vertical="center"/>
    </xf>
    <xf numFmtId="3" fontId="31" fillId="2" borderId="8" xfId="0" applyNumberFormat="1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19" fillId="2" borderId="7" xfId="0" applyFont="1" applyFill="1" applyBorder="1" applyAlignment="1">
      <alignment horizontal="left" vertical="center" indent="1"/>
    </xf>
    <xf numFmtId="0" fontId="31" fillId="2" borderId="11" xfId="0" applyFont="1" applyFill="1" applyBorder="1" applyAlignment="1">
      <alignment horizontal="left" vertical="center" indent="1"/>
    </xf>
    <xf numFmtId="0" fontId="19" fillId="3" borderId="7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35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vertical="top"/>
      <protection locked="0"/>
    </xf>
    <xf numFmtId="0" fontId="36" fillId="0" borderId="0" xfId="0" applyFont="1" applyAlignment="1" applyProtection="1">
      <alignment horizontal="left" vertical="top"/>
      <protection locked="0"/>
    </xf>
    <xf numFmtId="0" fontId="36" fillId="0" borderId="0" xfId="0" applyFont="1" applyAlignment="1" applyProtection="1">
      <alignment horizontal="center"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37" fillId="0" borderId="0" xfId="0" applyFont="1"/>
    <xf numFmtId="0" fontId="14" fillId="2" borderId="38" xfId="0" applyFont="1" applyFill="1" applyBorder="1" applyAlignment="1">
      <alignment vertical="center"/>
    </xf>
    <xf numFmtId="0" fontId="14" fillId="2" borderId="39" xfId="0" applyFont="1" applyFill="1" applyBorder="1" applyAlignment="1">
      <alignment vertical="center"/>
    </xf>
    <xf numFmtId="0" fontId="14" fillId="2" borderId="40" xfId="0" applyFont="1" applyFill="1" applyBorder="1" applyAlignment="1">
      <alignment vertical="center"/>
    </xf>
    <xf numFmtId="3" fontId="14" fillId="2" borderId="21" xfId="0" applyNumberFormat="1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3" fontId="19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31" fillId="2" borderId="38" xfId="0" applyFont="1" applyFill="1" applyBorder="1" applyAlignment="1">
      <alignment vertical="center"/>
    </xf>
    <xf numFmtId="3" fontId="31" fillId="2" borderId="25" xfId="0" applyNumberFormat="1" applyFont="1" applyFill="1" applyBorder="1" applyAlignment="1">
      <alignment vertical="center"/>
    </xf>
    <xf numFmtId="0" fontId="19" fillId="3" borderId="68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3" fontId="4" fillId="2" borderId="25" xfId="0" applyNumberFormat="1" applyFont="1" applyFill="1" applyBorder="1" applyAlignment="1">
      <alignment vertical="center"/>
    </xf>
    <xf numFmtId="0" fontId="32" fillId="0" borderId="37" xfId="0" applyFont="1" applyBorder="1" applyAlignment="1">
      <alignment horizontal="justify" vertical="center"/>
    </xf>
    <xf numFmtId="0" fontId="33" fillId="0" borderId="0" xfId="0" applyFont="1" applyBorder="1"/>
    <xf numFmtId="0" fontId="33" fillId="0" borderId="31" xfId="0" applyFont="1" applyBorder="1"/>
    <xf numFmtId="0" fontId="19" fillId="3" borderId="55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vertical="center"/>
    </xf>
    <xf numFmtId="0" fontId="34" fillId="0" borderId="37" xfId="0" applyFont="1" applyBorder="1" applyAlignment="1">
      <alignment horizontal="justify" vertical="center" wrapText="1"/>
    </xf>
    <xf numFmtId="0" fontId="19" fillId="3" borderId="21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left" vertical="center" indent="1"/>
    </xf>
    <xf numFmtId="3" fontId="31" fillId="2" borderId="27" xfId="0" applyNumberFormat="1" applyFont="1" applyFill="1" applyBorder="1" applyAlignment="1">
      <alignment vertical="center"/>
    </xf>
    <xf numFmtId="3" fontId="31" fillId="2" borderId="49" xfId="0" applyNumberFormat="1" applyFont="1" applyFill="1" applyBorder="1" applyAlignment="1">
      <alignment vertical="center"/>
    </xf>
    <xf numFmtId="3" fontId="33" fillId="0" borderId="0" xfId="0" applyNumberFormat="1" applyFont="1" applyBorder="1" applyAlignment="1">
      <alignment horizontal="right"/>
    </xf>
    <xf numFmtId="3" fontId="33" fillId="0" borderId="31" xfId="0" applyNumberFormat="1" applyFont="1" applyBorder="1" applyAlignment="1">
      <alignment horizontal="right"/>
    </xf>
    <xf numFmtId="0" fontId="37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38" fillId="3" borderId="21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23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9" fillId="3" borderId="25" xfId="0" applyFont="1" applyFill="1" applyBorder="1" applyAlignment="1">
      <alignment vertical="center" wrapText="1"/>
    </xf>
    <xf numFmtId="3" fontId="38" fillId="2" borderId="43" xfId="0" applyNumberFormat="1" applyFont="1" applyFill="1" applyBorder="1" applyAlignment="1">
      <alignment horizontal="right" vertical="center"/>
    </xf>
    <xf numFmtId="3" fontId="38" fillId="2" borderId="7" xfId="0" applyNumberFormat="1" applyFont="1" applyFill="1" applyBorder="1" applyAlignment="1">
      <alignment horizontal="right" vertical="center"/>
    </xf>
    <xf numFmtId="3" fontId="38" fillId="2" borderId="5" xfId="0" applyNumberFormat="1" applyFont="1" applyFill="1" applyBorder="1" applyAlignment="1">
      <alignment horizontal="right" vertical="center"/>
    </xf>
    <xf numFmtId="3" fontId="38" fillId="2" borderId="23" xfId="0" applyNumberFormat="1" applyFont="1" applyFill="1" applyBorder="1" applyAlignment="1">
      <alignment horizontal="right" vertical="center"/>
    </xf>
    <xf numFmtId="3" fontId="40" fillId="2" borderId="7" xfId="0" applyNumberFormat="1" applyFont="1" applyFill="1" applyBorder="1" applyAlignment="1">
      <alignment horizontal="right" vertical="center"/>
    </xf>
    <xf numFmtId="3" fontId="40" fillId="2" borderId="5" xfId="0" applyNumberFormat="1" applyFont="1" applyFill="1" applyBorder="1" applyAlignment="1">
      <alignment horizontal="right" vertical="center"/>
    </xf>
    <xf numFmtId="3" fontId="40" fillId="2" borderId="23" xfId="0" applyNumberFormat="1" applyFont="1" applyFill="1" applyBorder="1" applyAlignment="1">
      <alignment horizontal="right" vertical="center"/>
    </xf>
    <xf numFmtId="0" fontId="39" fillId="2" borderId="3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left" vertical="center"/>
    </xf>
    <xf numFmtId="3" fontId="39" fillId="2" borderId="19" xfId="0" applyNumberFormat="1" applyFont="1" applyFill="1" applyBorder="1" applyAlignment="1">
      <alignment horizontal="right" vertical="center"/>
    </xf>
    <xf numFmtId="3" fontId="39" fillId="2" borderId="17" xfId="0" applyNumberFormat="1" applyFont="1" applyFill="1" applyBorder="1" applyAlignment="1">
      <alignment horizontal="right" vertical="center"/>
    </xf>
    <xf numFmtId="3" fontId="39" fillId="2" borderId="7" xfId="0" applyNumberFormat="1" applyFont="1" applyFill="1" applyBorder="1" applyAlignment="1">
      <alignment horizontal="right" vertical="center"/>
    </xf>
    <xf numFmtId="3" fontId="39" fillId="2" borderId="23" xfId="0" applyNumberFormat="1" applyFont="1" applyFill="1" applyBorder="1" applyAlignment="1">
      <alignment horizontal="right" vertical="center"/>
    </xf>
    <xf numFmtId="3" fontId="41" fillId="0" borderId="19" xfId="0" applyNumberFormat="1" applyFont="1" applyBorder="1" applyAlignment="1" applyProtection="1">
      <alignment horizontal="right" vertical="top"/>
      <protection locked="0"/>
    </xf>
    <xf numFmtId="3" fontId="41" fillId="0" borderId="17" xfId="0" applyNumberFormat="1" applyFont="1" applyBorder="1" applyAlignment="1" applyProtection="1">
      <alignment horizontal="right" vertical="top"/>
      <protection locked="0"/>
    </xf>
    <xf numFmtId="3" fontId="39" fillId="2" borderId="5" xfId="0" applyNumberFormat="1" applyFont="1" applyFill="1" applyBorder="1" applyAlignment="1">
      <alignment horizontal="right" vertical="center"/>
    </xf>
    <xf numFmtId="0" fontId="39" fillId="2" borderId="8" xfId="0" applyFont="1" applyFill="1" applyBorder="1" applyAlignment="1">
      <alignment horizontal="right" vertical="center"/>
    </xf>
    <xf numFmtId="0" fontId="39" fillId="2" borderId="11" xfId="0" applyFont="1" applyFill="1" applyBorder="1" applyAlignment="1">
      <alignment horizontal="right" vertical="center"/>
    </xf>
    <xf numFmtId="0" fontId="39" fillId="2" borderId="32" xfId="0" applyFont="1" applyFill="1" applyBorder="1" applyAlignment="1">
      <alignment horizontal="right" vertical="center"/>
    </xf>
    <xf numFmtId="0" fontId="39" fillId="2" borderId="39" xfId="0" applyFont="1" applyFill="1" applyBorder="1" applyAlignment="1">
      <alignment horizontal="right" vertical="center"/>
    </xf>
    <xf numFmtId="0" fontId="42" fillId="0" borderId="37" xfId="0" applyFont="1" applyBorder="1" applyAlignment="1">
      <alignment horizontal="justify" vertical="center"/>
    </xf>
    <xf numFmtId="0" fontId="24" fillId="0" borderId="0" xfId="0" applyFont="1" applyBorder="1"/>
    <xf numFmtId="0" fontId="24" fillId="0" borderId="31" xfId="0" applyFont="1" applyBorder="1"/>
    <xf numFmtId="3" fontId="41" fillId="0" borderId="33" xfId="0" applyNumberFormat="1" applyFont="1" applyBorder="1" applyAlignment="1" applyProtection="1">
      <alignment horizontal="right" vertical="top"/>
      <protection locked="0"/>
    </xf>
    <xf numFmtId="0" fontId="39" fillId="2" borderId="5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3" fontId="38" fillId="2" borderId="5" xfId="0" applyNumberFormat="1" applyFont="1" applyFill="1" applyBorder="1" applyAlignment="1">
      <alignment horizontal="center" vertical="center"/>
    </xf>
    <xf numFmtId="3" fontId="38" fillId="2" borderId="23" xfId="0" applyNumberFormat="1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horizontal="left" vertical="center"/>
    </xf>
    <xf numFmtId="0" fontId="39" fillId="2" borderId="42" xfId="0" applyFont="1" applyFill="1" applyBorder="1" applyAlignment="1">
      <alignment horizontal="left" vertical="center"/>
    </xf>
    <xf numFmtId="0" fontId="24" fillId="2" borderId="30" xfId="0" applyFont="1" applyFill="1" applyBorder="1"/>
    <xf numFmtId="0" fontId="24" fillId="2" borderId="28" xfId="0" applyFont="1" applyFill="1" applyBorder="1"/>
    <xf numFmtId="3" fontId="33" fillId="0" borderId="0" xfId="0" applyNumberFormat="1" applyFont="1" applyBorder="1"/>
    <xf numFmtId="3" fontId="33" fillId="0" borderId="31" xfId="0" applyNumberFormat="1" applyFont="1" applyBorder="1"/>
    <xf numFmtId="3" fontId="39" fillId="2" borderId="5" xfId="0" applyNumberFormat="1" applyFont="1" applyFill="1" applyBorder="1" applyAlignment="1">
      <alignment vertical="center"/>
    </xf>
    <xf numFmtId="3" fontId="39" fillId="2" borderId="7" xfId="0" applyNumberFormat="1" applyFont="1" applyFill="1" applyBorder="1" applyAlignment="1">
      <alignment horizontal="right" vertical="center"/>
    </xf>
    <xf numFmtId="3" fontId="19" fillId="0" borderId="5" xfId="0" applyNumberFormat="1" applyFont="1" applyFill="1" applyBorder="1" applyAlignment="1">
      <alignment vertical="center"/>
    </xf>
    <xf numFmtId="3" fontId="19" fillId="0" borderId="23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0" fontId="4" fillId="2" borderId="37" xfId="0" applyFont="1" applyFill="1" applyBorder="1" applyAlignment="1">
      <alignment horizontal="justify" vertical="center" wrapText="1"/>
    </xf>
    <xf numFmtId="3" fontId="19" fillId="2" borderId="7" xfId="0" applyNumberFormat="1" applyFont="1" applyFill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horizontal="right" vertical="center" wrapText="1"/>
    </xf>
    <xf numFmtId="0" fontId="4" fillId="2" borderId="37" xfId="0" applyFont="1" applyFill="1" applyBorder="1" applyAlignment="1">
      <alignment horizontal="left" vertical="center"/>
    </xf>
    <xf numFmtId="3" fontId="19" fillId="2" borderId="31" xfId="0" applyNumberFormat="1" applyFont="1" applyFill="1" applyBorder="1" applyAlignment="1">
      <alignment horizontal="center" vertical="center"/>
    </xf>
    <xf numFmtId="3" fontId="43" fillId="2" borderId="19" xfId="0" applyNumberFormat="1" applyFont="1" applyFill="1" applyBorder="1" applyAlignment="1">
      <alignment horizontal="right" vertical="center"/>
    </xf>
    <xf numFmtId="3" fontId="43" fillId="2" borderId="17" xfId="0" applyNumberFormat="1" applyFont="1" applyFill="1" applyBorder="1" applyAlignment="1">
      <alignment horizontal="right" vertical="center"/>
    </xf>
    <xf numFmtId="3" fontId="43" fillId="2" borderId="7" xfId="0" applyNumberFormat="1" applyFont="1" applyFill="1" applyBorder="1" applyAlignment="1">
      <alignment horizontal="right" vertical="center"/>
    </xf>
    <xf numFmtId="3" fontId="43" fillId="2" borderId="5" xfId="0" applyNumberFormat="1" applyFont="1" applyFill="1" applyBorder="1" applyAlignment="1">
      <alignment horizontal="right" vertical="center"/>
    </xf>
    <xf numFmtId="3" fontId="43" fillId="2" borderId="23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justify" vertical="center" wrapText="1"/>
    </xf>
    <xf numFmtId="0" fontId="15" fillId="2" borderId="37" xfId="0" applyFont="1" applyFill="1" applyBorder="1" applyAlignment="1">
      <alignment horizontal="left" vertical="center" indent="1"/>
    </xf>
    <xf numFmtId="0" fontId="3" fillId="2" borderId="37" xfId="0" applyFont="1" applyFill="1" applyBorder="1" applyAlignment="1">
      <alignment horizontal="left" vertical="center" indent="1"/>
    </xf>
    <xf numFmtId="0" fontId="15" fillId="2" borderId="37" xfId="0" applyFont="1" applyFill="1" applyBorder="1" applyAlignment="1">
      <alignment horizontal="left" vertical="center" indent="3"/>
    </xf>
    <xf numFmtId="0" fontId="2" fillId="2" borderId="37" xfId="0" applyFont="1" applyFill="1" applyBorder="1" applyAlignment="1">
      <alignment horizontal="left" vertical="center" indent="3"/>
    </xf>
    <xf numFmtId="3" fontId="4" fillId="2" borderId="31" xfId="0" applyNumberFormat="1" applyFont="1" applyFill="1" applyBorder="1" applyAlignment="1">
      <alignment horizontal="justify" vertical="center" wrapText="1"/>
    </xf>
    <xf numFmtId="3" fontId="4" fillId="2" borderId="57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justify" vertical="center" wrapText="1"/>
    </xf>
    <xf numFmtId="3" fontId="19" fillId="2" borderId="6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justify" vertical="center" wrapText="1"/>
    </xf>
    <xf numFmtId="3" fontId="4" fillId="2" borderId="8" xfId="0" applyNumberFormat="1" applyFont="1" applyFill="1" applyBorder="1" applyAlignment="1">
      <alignment horizontal="justify" vertical="center" wrapText="1"/>
    </xf>
    <xf numFmtId="3" fontId="4" fillId="2" borderId="9" xfId="0" applyNumberFormat="1" applyFont="1" applyFill="1" applyBorder="1" applyAlignment="1">
      <alignment horizontal="justify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39" fillId="2" borderId="7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right" vertical="center" wrapText="1"/>
    </xf>
    <xf numFmtId="0" fontId="3" fillId="8" borderId="8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21" xfId="0" applyNumberFormat="1" applyFont="1" applyFill="1" applyBorder="1" applyAlignment="1">
      <alignment horizontal="right" vertical="center" wrapText="1"/>
    </xf>
    <xf numFmtId="3" fontId="4" fillId="2" borderId="2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5" fillId="2" borderId="37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4" fillId="2" borderId="41" xfId="0" applyFont="1" applyFill="1" applyBorder="1" applyAlignment="1">
      <alignment horizontal="justify" vertical="center" wrapText="1"/>
    </xf>
    <xf numFmtId="0" fontId="4" fillId="2" borderId="48" xfId="0" applyFont="1" applyFill="1" applyBorder="1" applyAlignment="1">
      <alignment horizontal="justify" vertical="center" wrapText="1"/>
    </xf>
    <xf numFmtId="0" fontId="6" fillId="3" borderId="5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4" fillId="2" borderId="37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3" fillId="3" borderId="4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3" fontId="19" fillId="2" borderId="16" xfId="0" applyNumberFormat="1" applyFont="1" applyFill="1" applyBorder="1" applyAlignment="1">
      <alignment horizontal="right" vertical="center" wrapText="1"/>
    </xf>
    <xf numFmtId="3" fontId="19" fillId="2" borderId="19" xfId="0" applyNumberFormat="1" applyFont="1" applyFill="1" applyBorder="1" applyAlignment="1">
      <alignment horizontal="right" vertical="center" wrapText="1"/>
    </xf>
    <xf numFmtId="3" fontId="19" fillId="2" borderId="31" xfId="0" applyNumberFormat="1" applyFont="1" applyFill="1" applyBorder="1" applyAlignment="1">
      <alignment horizontal="right" vertical="center" wrapText="1"/>
    </xf>
    <xf numFmtId="3" fontId="19" fillId="2" borderId="7" xfId="0" applyNumberFormat="1" applyFont="1" applyFill="1" applyBorder="1" applyAlignment="1">
      <alignment horizontal="right" vertical="center" wrapText="1"/>
    </xf>
    <xf numFmtId="3" fontId="19" fillId="2" borderId="23" xfId="0" applyNumberFormat="1" applyFont="1" applyFill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horizontal="right" vertical="center" wrapText="1"/>
    </xf>
    <xf numFmtId="0" fontId="19" fillId="2" borderId="5" xfId="0" applyFont="1" applyFill="1" applyBorder="1" applyAlignment="1">
      <alignment horizontal="justify" vertical="center" wrapText="1"/>
    </xf>
    <xf numFmtId="0" fontId="31" fillId="2" borderId="37" xfId="0" applyFont="1" applyFill="1" applyBorder="1" applyAlignment="1">
      <alignment vertical="center"/>
    </xf>
    <xf numFmtId="0" fontId="31" fillId="2" borderId="41" xfId="0" applyFont="1" applyFill="1" applyBorder="1" applyAlignment="1">
      <alignment vertical="center"/>
    </xf>
    <xf numFmtId="0" fontId="19" fillId="3" borderId="40" xfId="0" applyFont="1" applyFill="1" applyBorder="1" applyAlignment="1">
      <alignment vertical="center"/>
    </xf>
    <xf numFmtId="0" fontId="19" fillId="3" borderId="4" xfId="0" applyFont="1" applyFill="1" applyBorder="1" applyAlignment="1">
      <alignment vertical="center"/>
    </xf>
    <xf numFmtId="0" fontId="19" fillId="3" borderId="38" xfId="0" applyFont="1" applyFill="1" applyBorder="1" applyAlignment="1">
      <alignment vertical="center"/>
    </xf>
    <xf numFmtId="0" fontId="19" fillId="3" borderId="1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indent="1"/>
    </xf>
    <xf numFmtId="3" fontId="4" fillId="2" borderId="5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31" fillId="2" borderId="3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1" xfId="0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vertical="center"/>
    </xf>
    <xf numFmtId="3" fontId="19" fillId="2" borderId="8" xfId="0" applyNumberFormat="1" applyFont="1" applyFill="1" applyBorder="1" applyAlignment="1">
      <alignment vertical="center"/>
    </xf>
    <xf numFmtId="3" fontId="19" fillId="2" borderId="23" xfId="0" applyNumberFormat="1" applyFont="1" applyFill="1" applyBorder="1" applyAlignment="1">
      <alignment vertical="center"/>
    </xf>
    <xf numFmtId="3" fontId="19" fillId="2" borderId="25" xfId="0" applyNumberFormat="1" applyFont="1" applyFill="1" applyBorder="1" applyAlignment="1">
      <alignment vertical="center"/>
    </xf>
    <xf numFmtId="0" fontId="19" fillId="3" borderId="67" xfId="0" applyFont="1" applyFill="1" applyBorder="1" applyAlignment="1">
      <alignment vertical="center"/>
    </xf>
    <xf numFmtId="0" fontId="19" fillId="3" borderId="13" xfId="0" applyFont="1" applyFill="1" applyBorder="1" applyAlignment="1">
      <alignment vertical="center"/>
    </xf>
    <xf numFmtId="0" fontId="31" fillId="2" borderId="67" xfId="0" applyFont="1" applyFill="1" applyBorder="1" applyAlignment="1">
      <alignment vertical="center"/>
    </xf>
    <xf numFmtId="0" fontId="31" fillId="2" borderId="14" xfId="0" applyFont="1" applyFill="1" applyBorder="1" applyAlignment="1">
      <alignment vertical="center"/>
    </xf>
    <xf numFmtId="0" fontId="31" fillId="2" borderId="68" xfId="0" applyFont="1" applyFill="1" applyBorder="1" applyAlignment="1">
      <alignment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right" vertical="center"/>
    </xf>
    <xf numFmtId="3" fontId="4" fillId="2" borderId="23" xfId="0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19" fillId="2" borderId="37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justify" vertical="center" wrapText="1"/>
    </xf>
    <xf numFmtId="0" fontId="4" fillId="3" borderId="4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3" fontId="39" fillId="2" borderId="23" xfId="0" applyNumberFormat="1" applyFont="1" applyFill="1" applyBorder="1" applyAlignment="1">
      <alignment horizontal="right" vertical="center"/>
    </xf>
    <xf numFmtId="3" fontId="43" fillId="2" borderId="5" xfId="0" applyNumberFormat="1" applyFont="1" applyFill="1" applyBorder="1" applyAlignment="1">
      <alignment horizontal="center" vertical="center"/>
    </xf>
    <xf numFmtId="3" fontId="39" fillId="2" borderId="5" xfId="0" applyNumberFormat="1" applyFont="1" applyFill="1" applyBorder="1" applyAlignment="1">
      <alignment horizontal="right" vertical="center"/>
    </xf>
    <xf numFmtId="3" fontId="43" fillId="2" borderId="23" xfId="0" applyNumberFormat="1" applyFont="1" applyFill="1" applyBorder="1" applyAlignment="1">
      <alignment horizontal="right" vertical="center"/>
    </xf>
    <xf numFmtId="3" fontId="39" fillId="2" borderId="5" xfId="0" applyNumberFormat="1" applyFont="1" applyFill="1" applyBorder="1" applyAlignment="1">
      <alignment vertical="center"/>
    </xf>
    <xf numFmtId="3" fontId="43" fillId="2" borderId="5" xfId="0" applyNumberFormat="1" applyFont="1" applyFill="1" applyBorder="1" applyAlignment="1">
      <alignment horizontal="right" vertical="center"/>
    </xf>
    <xf numFmtId="3" fontId="40" fillId="2" borderId="23" xfId="0" applyNumberFormat="1" applyFont="1" applyFill="1" applyBorder="1" applyAlignment="1">
      <alignment horizontal="right" vertical="center"/>
    </xf>
    <xf numFmtId="0" fontId="39" fillId="2" borderId="37" xfId="0" applyFont="1" applyFill="1" applyBorder="1" applyAlignment="1">
      <alignment horizontal="left" vertical="center"/>
    </xf>
    <xf numFmtId="0" fontId="39" fillId="2" borderId="7" xfId="0" applyFont="1" applyFill="1" applyBorder="1" applyAlignment="1">
      <alignment horizontal="left" vertical="center"/>
    </xf>
    <xf numFmtId="0" fontId="38" fillId="2" borderId="37" xfId="0" applyFont="1" applyFill="1" applyBorder="1" applyAlignment="1">
      <alignment horizontal="left" vertical="center"/>
    </xf>
    <xf numFmtId="0" fontId="38" fillId="2" borderId="7" xfId="0" applyFont="1" applyFill="1" applyBorder="1" applyAlignment="1">
      <alignment horizontal="left" vertical="center"/>
    </xf>
    <xf numFmtId="3" fontId="40" fillId="2" borderId="5" xfId="0" applyNumberFormat="1" applyFont="1" applyFill="1" applyBorder="1" applyAlignment="1">
      <alignment horizontal="right" vertical="center"/>
    </xf>
    <xf numFmtId="0" fontId="39" fillId="2" borderId="38" xfId="0" applyFont="1" applyFill="1" applyBorder="1" applyAlignment="1">
      <alignment horizontal="left" vertical="center"/>
    </xf>
    <xf numFmtId="0" fontId="39" fillId="2" borderId="11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left" vertical="center"/>
    </xf>
    <xf numFmtId="0" fontId="38" fillId="3" borderId="34" xfId="0" applyFont="1" applyFill="1" applyBorder="1" applyAlignment="1">
      <alignment horizontal="center" vertical="center"/>
    </xf>
    <xf numFmtId="0" fontId="38" fillId="3" borderId="35" xfId="0" applyFont="1" applyFill="1" applyBorder="1" applyAlignment="1">
      <alignment horizontal="center" vertical="center"/>
    </xf>
    <xf numFmtId="0" fontId="38" fillId="3" borderId="36" xfId="0" applyFont="1" applyFill="1" applyBorder="1" applyAlignment="1">
      <alignment horizontal="center" vertical="center"/>
    </xf>
    <xf numFmtId="0" fontId="38" fillId="3" borderId="37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38" fillId="3" borderId="31" xfId="0" applyFont="1" applyFill="1" applyBorder="1" applyAlignment="1">
      <alignment horizontal="center" vertical="center"/>
    </xf>
    <xf numFmtId="0" fontId="38" fillId="3" borderId="38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38" fillId="3" borderId="4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8" fillId="3" borderId="12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8" fillId="2" borderId="40" xfId="0" applyFont="1" applyFill="1" applyBorder="1" applyAlignment="1">
      <alignment horizontal="left" vertical="center"/>
    </xf>
    <xf numFmtId="0" fontId="38" fillId="2" borderId="3" xfId="0" applyFont="1" applyFill="1" applyBorder="1" applyAlignment="1">
      <alignment horizontal="left" vertical="center"/>
    </xf>
    <xf numFmtId="3" fontId="39" fillId="2" borderId="19" xfId="0" applyNumberFormat="1" applyFont="1" applyFill="1" applyBorder="1" applyAlignment="1">
      <alignment horizontal="right" vertical="center"/>
    </xf>
    <xf numFmtId="3" fontId="39" fillId="2" borderId="17" xfId="0" applyNumberFormat="1" applyFont="1" applyFill="1" applyBorder="1" applyAlignment="1">
      <alignment horizontal="right" vertical="center"/>
    </xf>
    <xf numFmtId="3" fontId="39" fillId="2" borderId="7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3" fontId="19" fillId="2" borderId="21" xfId="0" applyNumberFormat="1" applyFont="1" applyFill="1" applyBorder="1" applyAlignment="1">
      <alignment horizontal="center" vertical="center"/>
    </xf>
    <xf numFmtId="3" fontId="19" fillId="2" borderId="23" xfId="0" applyNumberFormat="1" applyFont="1" applyFill="1" applyBorder="1" applyAlignment="1">
      <alignment horizontal="center" vertical="center"/>
    </xf>
    <xf numFmtId="3" fontId="19" fillId="2" borderId="19" xfId="0" applyNumberFormat="1" applyFont="1" applyFill="1" applyBorder="1" applyAlignment="1">
      <alignment horizontal="center" vertical="center"/>
    </xf>
    <xf numFmtId="3" fontId="19" fillId="2" borderId="17" xfId="0" applyNumberFormat="1" applyFont="1" applyFill="1" applyBorder="1" applyAlignment="1">
      <alignment horizontal="center" vertical="center"/>
    </xf>
    <xf numFmtId="3" fontId="19" fillId="2" borderId="3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5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3" borderId="40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3" fontId="4" fillId="2" borderId="23" xfId="0" applyNumberFormat="1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9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3" fillId="3" borderId="5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vertical="center"/>
    </xf>
    <xf numFmtId="0" fontId="27" fillId="2" borderId="7" xfId="0" applyFont="1" applyFill="1" applyBorder="1" applyAlignment="1">
      <alignment vertical="center"/>
    </xf>
    <xf numFmtId="0" fontId="27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right" vertical="center"/>
    </xf>
    <xf numFmtId="0" fontId="27" fillId="2" borderId="9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181370</xdr:colOff>
      <xdr:row>6</xdr:row>
      <xdr:rowOff>177594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873" y="766509"/>
          <a:ext cx="3067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226218</xdr:colOff>
      <xdr:row>3</xdr:row>
      <xdr:rowOff>184547</xdr:rowOff>
    </xdr:from>
    <xdr:to>
      <xdr:col>1</xdr:col>
      <xdr:colOff>2184796</xdr:colOff>
      <xdr:row>7</xdr:row>
      <xdr:rowOff>163116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218" y="756047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125015</xdr:colOff>
      <xdr:row>2</xdr:row>
      <xdr:rowOff>190499</xdr:rowOff>
    </xdr:from>
    <xdr:to>
      <xdr:col>1</xdr:col>
      <xdr:colOff>2083593</xdr:colOff>
      <xdr:row>6</xdr:row>
      <xdr:rowOff>169068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015" y="571499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315516</xdr:colOff>
      <xdr:row>3</xdr:row>
      <xdr:rowOff>5953</xdr:rowOff>
    </xdr:from>
    <xdr:to>
      <xdr:col>1</xdr:col>
      <xdr:colOff>2274094</xdr:colOff>
      <xdr:row>5</xdr:row>
      <xdr:rowOff>377428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516" y="589359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315516</xdr:colOff>
      <xdr:row>4</xdr:row>
      <xdr:rowOff>5953</xdr:rowOff>
    </xdr:from>
    <xdr:to>
      <xdr:col>1</xdr:col>
      <xdr:colOff>2274094</xdr:colOff>
      <xdr:row>6</xdr:row>
      <xdr:rowOff>377428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516" y="586978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4</xdr:row>
      <xdr:rowOff>142875</xdr:rowOff>
    </xdr:from>
    <xdr:to>
      <xdr:col>3</xdr:col>
      <xdr:colOff>1482328</xdr:colOff>
      <xdr:row>8</xdr:row>
      <xdr:rowOff>123825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904875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45089</xdr:colOff>
      <xdr:row>7</xdr:row>
      <xdr:rowOff>177593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873" y="772145"/>
          <a:ext cx="2756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297409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3906"/>
          <a:ext cx="2756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1262063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762000"/>
          <a:ext cx="2339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1369219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3906"/>
          <a:ext cx="2339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2035969</xdr:colOff>
      <xdr:row>7</xdr:row>
      <xdr:rowOff>180975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3906"/>
          <a:ext cx="2339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</xdr:colOff>
      <xdr:row>5</xdr:row>
      <xdr:rowOff>5954</xdr:rowOff>
    </xdr:from>
    <xdr:to>
      <xdr:col>2</xdr:col>
      <xdr:colOff>440531</xdr:colOff>
      <xdr:row>8</xdr:row>
      <xdr:rowOff>186929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30" y="1184673"/>
          <a:ext cx="207764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250031</xdr:colOff>
      <xdr:row>4</xdr:row>
      <xdr:rowOff>178593</xdr:rowOff>
    </xdr:from>
    <xdr:to>
      <xdr:col>2</xdr:col>
      <xdr:colOff>2012157</xdr:colOff>
      <xdr:row>8</xdr:row>
      <xdr:rowOff>169068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31" y="1017984"/>
          <a:ext cx="207764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</xdr:row>
      <xdr:rowOff>166688</xdr:rowOff>
    </xdr:from>
    <xdr:to>
      <xdr:col>1</xdr:col>
      <xdr:colOff>2053828</xdr:colOff>
      <xdr:row>8</xdr:row>
      <xdr:rowOff>157163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196579"/>
          <a:ext cx="195857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8"/>
  <sheetViews>
    <sheetView zoomScale="169" zoomScaleNormal="169" workbookViewId="0">
      <selection activeCell="A8" sqref="A8"/>
    </sheetView>
  </sheetViews>
  <sheetFormatPr baseColWidth="10" defaultRowHeight="15" x14ac:dyDescent="0.25"/>
  <cols>
    <col min="1" max="1" width="3.85546875" customWidth="1"/>
    <col min="2" max="2" width="43.28515625" customWidth="1"/>
    <col min="3" max="3" width="12.42578125" bestFit="1" customWidth="1"/>
    <col min="5" max="5" width="3.28515625" customWidth="1"/>
    <col min="6" max="6" width="36.5703125" customWidth="1"/>
  </cols>
  <sheetData>
    <row r="2" spans="2:8" x14ac:dyDescent="0.25">
      <c r="B2" s="5" t="s">
        <v>123</v>
      </c>
    </row>
    <row r="3" spans="2:8" ht="15.75" thickBot="1" x14ac:dyDescent="0.3">
      <c r="B3" s="1"/>
    </row>
    <row r="4" spans="2:8" x14ac:dyDescent="0.25">
      <c r="B4" s="450" t="s">
        <v>636</v>
      </c>
      <c r="C4" s="451"/>
      <c r="D4" s="451"/>
      <c r="E4" s="451"/>
      <c r="F4" s="451"/>
      <c r="G4" s="451"/>
      <c r="H4" s="452"/>
    </row>
    <row r="5" spans="2:8" x14ac:dyDescent="0.25">
      <c r="B5" s="453" t="s">
        <v>1</v>
      </c>
      <c r="C5" s="454"/>
      <c r="D5" s="454"/>
      <c r="E5" s="454"/>
      <c r="F5" s="454"/>
      <c r="G5" s="454"/>
      <c r="H5" s="455"/>
    </row>
    <row r="6" spans="2:8" x14ac:dyDescent="0.25">
      <c r="B6" s="453" t="s">
        <v>810</v>
      </c>
      <c r="C6" s="454"/>
      <c r="D6" s="454"/>
      <c r="E6" s="454"/>
      <c r="F6" s="454"/>
      <c r="G6" s="454"/>
      <c r="H6" s="455"/>
    </row>
    <row r="7" spans="2:8" x14ac:dyDescent="0.25">
      <c r="B7" s="456" t="s">
        <v>2</v>
      </c>
      <c r="C7" s="457"/>
      <c r="D7" s="457"/>
      <c r="E7" s="457"/>
      <c r="F7" s="457"/>
      <c r="G7" s="457"/>
      <c r="H7" s="458"/>
    </row>
    <row r="8" spans="2:8" x14ac:dyDescent="0.25">
      <c r="B8" s="459" t="s">
        <v>3</v>
      </c>
      <c r="C8" s="462">
        <v>2018</v>
      </c>
      <c r="D8" s="161" t="s">
        <v>4</v>
      </c>
      <c r="E8" s="465"/>
      <c r="F8" s="468" t="s">
        <v>3</v>
      </c>
      <c r="G8" s="462">
        <v>2018</v>
      </c>
      <c r="H8" s="208" t="s">
        <v>4</v>
      </c>
    </row>
    <row r="9" spans="2:8" x14ac:dyDescent="0.25">
      <c r="B9" s="460"/>
      <c r="C9" s="463"/>
      <c r="D9" s="162" t="s">
        <v>5</v>
      </c>
      <c r="E9" s="466"/>
      <c r="F9" s="469"/>
      <c r="G9" s="463"/>
      <c r="H9" s="210" t="s">
        <v>5</v>
      </c>
    </row>
    <row r="10" spans="2:8" x14ac:dyDescent="0.25">
      <c r="B10" s="461"/>
      <c r="C10" s="464"/>
      <c r="D10" s="163" t="s">
        <v>802</v>
      </c>
      <c r="E10" s="467"/>
      <c r="F10" s="470"/>
      <c r="G10" s="464"/>
      <c r="H10" s="211" t="s">
        <v>802</v>
      </c>
    </row>
    <row r="11" spans="2:8" x14ac:dyDescent="0.25">
      <c r="B11" s="212" t="s">
        <v>6</v>
      </c>
      <c r="C11" s="37"/>
      <c r="D11" s="37"/>
      <c r="E11" s="164"/>
      <c r="F11" s="2" t="s">
        <v>7</v>
      </c>
      <c r="G11" s="36"/>
      <c r="H11" s="213"/>
    </row>
    <row r="12" spans="2:8" x14ac:dyDescent="0.25">
      <c r="B12" s="214" t="s">
        <v>8</v>
      </c>
      <c r="C12" s="38"/>
      <c r="D12" s="38"/>
      <c r="E12" s="165"/>
      <c r="F12" s="170" t="s">
        <v>9</v>
      </c>
      <c r="G12" s="35"/>
      <c r="H12" s="215"/>
    </row>
    <row r="13" spans="2:8" x14ac:dyDescent="0.25">
      <c r="B13" s="216" t="s">
        <v>10</v>
      </c>
      <c r="C13" s="177">
        <f>SUM(C14:C20)</f>
        <v>1212977</v>
      </c>
      <c r="D13" s="177">
        <f>SUM(D14:D20)</f>
        <v>747039</v>
      </c>
      <c r="E13" s="165"/>
      <c r="F13" s="167" t="s">
        <v>11</v>
      </c>
      <c r="G13" s="177">
        <f>SUM(G14:G22)</f>
        <v>115814</v>
      </c>
      <c r="H13" s="176">
        <f>SUM(H14:H22)</f>
        <v>274111</v>
      </c>
    </row>
    <row r="14" spans="2:8" x14ac:dyDescent="0.25">
      <c r="B14" s="216" t="s">
        <v>12</v>
      </c>
      <c r="C14" s="166">
        <v>0</v>
      </c>
      <c r="D14" s="166">
        <v>0</v>
      </c>
      <c r="E14" s="165"/>
      <c r="F14" s="167" t="s">
        <v>13</v>
      </c>
      <c r="G14" s="166">
        <v>0</v>
      </c>
      <c r="H14" s="54">
        <v>0</v>
      </c>
    </row>
    <row r="15" spans="2:8" x14ac:dyDescent="0.25">
      <c r="B15" s="216" t="s">
        <v>14</v>
      </c>
      <c r="C15" s="166">
        <v>1212977</v>
      </c>
      <c r="D15" s="166">
        <v>747039</v>
      </c>
      <c r="E15" s="165"/>
      <c r="F15" s="167" t="s">
        <v>15</v>
      </c>
      <c r="G15" s="166">
        <v>0</v>
      </c>
      <c r="H15" s="440">
        <v>18523</v>
      </c>
    </row>
    <row r="16" spans="2:8" x14ac:dyDescent="0.25">
      <c r="B16" s="216" t="s">
        <v>16</v>
      </c>
      <c r="C16" s="166">
        <v>0</v>
      </c>
      <c r="D16" s="166">
        <v>0</v>
      </c>
      <c r="E16" s="165"/>
      <c r="F16" s="167" t="s">
        <v>17</v>
      </c>
      <c r="G16" s="166">
        <v>0</v>
      </c>
      <c r="H16" s="54">
        <v>0</v>
      </c>
    </row>
    <row r="17" spans="2:8" x14ac:dyDescent="0.25">
      <c r="B17" s="216" t="s">
        <v>18</v>
      </c>
      <c r="C17" s="166">
        <v>0</v>
      </c>
      <c r="D17" s="166">
        <v>0</v>
      </c>
      <c r="E17" s="165"/>
      <c r="F17" s="167" t="s">
        <v>19</v>
      </c>
      <c r="G17" s="166">
        <v>0</v>
      </c>
      <c r="H17" s="54">
        <v>0</v>
      </c>
    </row>
    <row r="18" spans="2:8" x14ac:dyDescent="0.25">
      <c r="B18" s="216" t="s">
        <v>20</v>
      </c>
      <c r="C18" s="166">
        <v>0</v>
      </c>
      <c r="D18" s="166">
        <v>0</v>
      </c>
      <c r="E18" s="165"/>
      <c r="F18" s="167" t="s">
        <v>21</v>
      </c>
      <c r="G18" s="166">
        <v>0</v>
      </c>
      <c r="H18" s="54">
        <v>0</v>
      </c>
    </row>
    <row r="19" spans="2:8" ht="16.5" x14ac:dyDescent="0.25">
      <c r="B19" s="216" t="s">
        <v>22</v>
      </c>
      <c r="C19" s="166">
        <v>0</v>
      </c>
      <c r="D19" s="166">
        <v>0</v>
      </c>
      <c r="E19" s="165"/>
      <c r="F19" s="167" t="s">
        <v>23</v>
      </c>
      <c r="G19" s="166">
        <v>0</v>
      </c>
      <c r="H19" s="54">
        <v>0</v>
      </c>
    </row>
    <row r="20" spans="2:8" x14ac:dyDescent="0.25">
      <c r="B20" s="216" t="s">
        <v>24</v>
      </c>
      <c r="C20" s="166">
        <v>0</v>
      </c>
      <c r="D20" s="166">
        <v>0</v>
      </c>
      <c r="E20" s="165"/>
      <c r="F20" s="167" t="s">
        <v>25</v>
      </c>
      <c r="G20" s="166">
        <v>115814</v>
      </c>
      <c r="H20" s="54">
        <v>255588</v>
      </c>
    </row>
    <row r="21" spans="2:8" x14ac:dyDescent="0.25">
      <c r="B21" s="217" t="s">
        <v>26</v>
      </c>
      <c r="C21" s="177">
        <f>SUM(C22:C28)</f>
        <v>20634</v>
      </c>
      <c r="D21" s="177">
        <f>SUM(D22:D28)</f>
        <v>0</v>
      </c>
      <c r="E21" s="165"/>
      <c r="F21" s="167" t="s">
        <v>27</v>
      </c>
      <c r="G21" s="166">
        <v>0</v>
      </c>
      <c r="H21" s="54">
        <v>0</v>
      </c>
    </row>
    <row r="22" spans="2:8" x14ac:dyDescent="0.25">
      <c r="B22" s="216" t="s">
        <v>28</v>
      </c>
      <c r="C22" s="166">
        <v>0</v>
      </c>
      <c r="D22" s="166">
        <v>0</v>
      </c>
      <c r="E22" s="165"/>
      <c r="F22" s="167" t="s">
        <v>29</v>
      </c>
      <c r="G22" s="166">
        <v>0</v>
      </c>
      <c r="H22" s="54">
        <v>0</v>
      </c>
    </row>
    <row r="23" spans="2:8" x14ac:dyDescent="0.25">
      <c r="B23" s="216" t="s">
        <v>30</v>
      </c>
      <c r="C23" s="166">
        <v>0</v>
      </c>
      <c r="D23" s="166">
        <v>0</v>
      </c>
      <c r="E23" s="165"/>
      <c r="F23" s="167" t="s">
        <v>31</v>
      </c>
      <c r="G23" s="177">
        <f>SUM(G24:G26)</f>
        <v>0</v>
      </c>
      <c r="H23" s="176">
        <f>SUM(H24:H26)</f>
        <v>0</v>
      </c>
    </row>
    <row r="24" spans="2:8" x14ac:dyDescent="0.25">
      <c r="B24" s="216" t="s">
        <v>32</v>
      </c>
      <c r="C24" s="166">
        <v>20634</v>
      </c>
      <c r="D24" s="166">
        <v>0</v>
      </c>
      <c r="E24" s="165"/>
      <c r="F24" s="167" t="s">
        <v>33</v>
      </c>
      <c r="G24" s="166">
        <v>0</v>
      </c>
      <c r="H24" s="54">
        <v>0</v>
      </c>
    </row>
    <row r="25" spans="2:8" ht="16.5" x14ac:dyDescent="0.25">
      <c r="B25" s="216" t="s">
        <v>34</v>
      </c>
      <c r="C25" s="166">
        <v>0</v>
      </c>
      <c r="D25" s="166">
        <v>0</v>
      </c>
      <c r="E25" s="165"/>
      <c r="F25" s="167" t="s">
        <v>35</v>
      </c>
      <c r="G25" s="166">
        <v>0</v>
      </c>
      <c r="H25" s="54">
        <v>0</v>
      </c>
    </row>
    <row r="26" spans="2:8" x14ac:dyDescent="0.25">
      <c r="B26" s="216" t="s">
        <v>36</v>
      </c>
      <c r="C26" s="166">
        <v>0</v>
      </c>
      <c r="D26" s="166">
        <v>0</v>
      </c>
      <c r="E26" s="165"/>
      <c r="F26" s="167" t="s">
        <v>37</v>
      </c>
      <c r="G26" s="166">
        <v>0</v>
      </c>
      <c r="H26" s="54">
        <v>0</v>
      </c>
    </row>
    <row r="27" spans="2:8" x14ac:dyDescent="0.25">
      <c r="B27" s="216" t="s">
        <v>38</v>
      </c>
      <c r="C27" s="166">
        <v>0</v>
      </c>
      <c r="D27" s="166">
        <v>0</v>
      </c>
      <c r="E27" s="165"/>
      <c r="F27" s="167" t="s">
        <v>39</v>
      </c>
      <c r="G27" s="177">
        <f>SUM(G28:G29)</f>
        <v>0</v>
      </c>
      <c r="H27" s="176">
        <f>SUM(H28:H29)</f>
        <v>0</v>
      </c>
    </row>
    <row r="28" spans="2:8" x14ac:dyDescent="0.25">
      <c r="B28" s="216" t="s">
        <v>40</v>
      </c>
      <c r="C28" s="166">
        <v>0</v>
      </c>
      <c r="D28" s="166">
        <v>0</v>
      </c>
      <c r="E28" s="165"/>
      <c r="F28" s="167" t="s">
        <v>41</v>
      </c>
      <c r="G28" s="166">
        <v>0</v>
      </c>
      <c r="H28" s="54">
        <v>0</v>
      </c>
    </row>
    <row r="29" spans="2:8" x14ac:dyDescent="0.25">
      <c r="B29" s="216" t="s">
        <v>42</v>
      </c>
      <c r="C29" s="177">
        <f>SUM(C30:C34)</f>
        <v>0</v>
      </c>
      <c r="D29" s="177">
        <f>SUM(D30:D34)</f>
        <v>0</v>
      </c>
      <c r="E29" s="165"/>
      <c r="F29" s="167" t="s">
        <v>43</v>
      </c>
      <c r="G29" s="166">
        <v>0</v>
      </c>
      <c r="H29" s="54">
        <v>0</v>
      </c>
    </row>
    <row r="30" spans="2:8" ht="16.5" x14ac:dyDescent="0.25">
      <c r="B30" s="216" t="s">
        <v>44</v>
      </c>
      <c r="C30" s="166">
        <v>0</v>
      </c>
      <c r="D30" s="166">
        <v>0</v>
      </c>
      <c r="E30" s="165"/>
      <c r="F30" s="167" t="s">
        <v>45</v>
      </c>
      <c r="G30" s="166">
        <v>0</v>
      </c>
      <c r="H30" s="54">
        <v>0</v>
      </c>
    </row>
    <row r="31" spans="2:8" x14ac:dyDescent="0.25">
      <c r="B31" s="216" t="s">
        <v>46</v>
      </c>
      <c r="C31" s="166">
        <v>0</v>
      </c>
      <c r="D31" s="166">
        <v>0</v>
      </c>
      <c r="E31" s="165"/>
      <c r="F31" s="167" t="s">
        <v>47</v>
      </c>
      <c r="G31" s="177">
        <f>SUM(G32:G34)</f>
        <v>0</v>
      </c>
      <c r="H31" s="176">
        <f>SUM(H32:H34)</f>
        <v>0</v>
      </c>
    </row>
    <row r="32" spans="2:8" x14ac:dyDescent="0.25">
      <c r="B32" s="216" t="s">
        <v>48</v>
      </c>
      <c r="C32" s="166">
        <v>0</v>
      </c>
      <c r="D32" s="166">
        <v>0</v>
      </c>
      <c r="E32" s="165"/>
      <c r="F32" s="167" t="s">
        <v>49</v>
      </c>
      <c r="G32" s="166">
        <v>0</v>
      </c>
      <c r="H32" s="54">
        <v>0</v>
      </c>
    </row>
    <row r="33" spans="2:8" x14ac:dyDescent="0.25">
      <c r="B33" s="216" t="s">
        <v>50</v>
      </c>
      <c r="C33" s="166">
        <v>0</v>
      </c>
      <c r="D33" s="166">
        <v>0</v>
      </c>
      <c r="E33" s="165"/>
      <c r="F33" s="167" t="s">
        <v>51</v>
      </c>
      <c r="G33" s="166">
        <v>0</v>
      </c>
      <c r="H33" s="54">
        <v>0</v>
      </c>
    </row>
    <row r="34" spans="2:8" x14ac:dyDescent="0.25">
      <c r="B34" s="216" t="s">
        <v>52</v>
      </c>
      <c r="C34" s="166">
        <v>0</v>
      </c>
      <c r="D34" s="166">
        <v>0</v>
      </c>
      <c r="E34" s="165"/>
      <c r="F34" s="167" t="s">
        <v>53</v>
      </c>
      <c r="G34" s="166">
        <v>0</v>
      </c>
      <c r="H34" s="54">
        <v>0</v>
      </c>
    </row>
    <row r="35" spans="2:8" ht="16.5" x14ac:dyDescent="0.25">
      <c r="B35" s="216" t="s">
        <v>54</v>
      </c>
      <c r="C35" s="177">
        <f>SUM(C36:C40)</f>
        <v>0</v>
      </c>
      <c r="D35" s="177">
        <f>SUM(D36:D40)</f>
        <v>0</v>
      </c>
      <c r="E35" s="165"/>
      <c r="F35" s="167" t="s">
        <v>122</v>
      </c>
      <c r="G35" s="177">
        <f>SUM(G36:G41)</f>
        <v>0</v>
      </c>
      <c r="H35" s="176">
        <f>SUM(H36:H41)</f>
        <v>0</v>
      </c>
    </row>
    <row r="36" spans="2:8" x14ac:dyDescent="0.25">
      <c r="B36" s="216" t="s">
        <v>55</v>
      </c>
      <c r="C36" s="166">
        <v>0</v>
      </c>
      <c r="D36" s="166">
        <v>0</v>
      </c>
      <c r="E36" s="165"/>
      <c r="F36" s="167" t="s">
        <v>56</v>
      </c>
      <c r="G36" s="166">
        <v>0</v>
      </c>
      <c r="H36" s="54">
        <v>0</v>
      </c>
    </row>
    <row r="37" spans="2:8" x14ac:dyDescent="0.25">
      <c r="B37" s="216" t="s">
        <v>57</v>
      </c>
      <c r="C37" s="166">
        <v>0</v>
      </c>
      <c r="D37" s="166">
        <v>0</v>
      </c>
      <c r="E37" s="165"/>
      <c r="F37" s="167" t="s">
        <v>58</v>
      </c>
      <c r="G37" s="166">
        <v>0</v>
      </c>
      <c r="H37" s="54">
        <v>0</v>
      </c>
    </row>
    <row r="38" spans="2:8" x14ac:dyDescent="0.25">
      <c r="B38" s="216" t="s">
        <v>59</v>
      </c>
      <c r="C38" s="166">
        <v>0</v>
      </c>
      <c r="D38" s="166">
        <v>0</v>
      </c>
      <c r="E38" s="165"/>
      <c r="F38" s="167" t="s">
        <v>60</v>
      </c>
      <c r="G38" s="166">
        <v>0</v>
      </c>
      <c r="H38" s="54">
        <v>0</v>
      </c>
    </row>
    <row r="39" spans="2:8" x14ac:dyDescent="0.25">
      <c r="B39" s="216" t="s">
        <v>61</v>
      </c>
      <c r="C39" s="166">
        <v>0</v>
      </c>
      <c r="D39" s="166">
        <v>0</v>
      </c>
      <c r="E39" s="165"/>
      <c r="F39" s="167" t="s">
        <v>62</v>
      </c>
      <c r="G39" s="166">
        <v>0</v>
      </c>
      <c r="H39" s="54">
        <v>0</v>
      </c>
    </row>
    <row r="40" spans="2:8" x14ac:dyDescent="0.25">
      <c r="B40" s="216" t="s">
        <v>63</v>
      </c>
      <c r="C40" s="166">
        <v>0</v>
      </c>
      <c r="D40" s="166">
        <v>0</v>
      </c>
      <c r="E40" s="165"/>
      <c r="F40" s="167" t="s">
        <v>64</v>
      </c>
      <c r="G40" s="166">
        <v>0</v>
      </c>
      <c r="H40" s="54">
        <v>0</v>
      </c>
    </row>
    <row r="41" spans="2:8" x14ac:dyDescent="0.25">
      <c r="B41" s="216" t="s">
        <v>65</v>
      </c>
      <c r="C41" s="166">
        <v>0</v>
      </c>
      <c r="D41" s="166">
        <v>0</v>
      </c>
      <c r="E41" s="165"/>
      <c r="F41" s="167" t="s">
        <v>66</v>
      </c>
      <c r="G41" s="166">
        <v>0</v>
      </c>
      <c r="H41" s="54">
        <v>0</v>
      </c>
    </row>
    <row r="42" spans="2:8" x14ac:dyDescent="0.25">
      <c r="B42" s="216" t="s">
        <v>67</v>
      </c>
      <c r="C42" s="177">
        <f>SUM(C43:C44)</f>
        <v>0</v>
      </c>
      <c r="D42" s="177">
        <f>SUM(D43:D44)</f>
        <v>0</v>
      </c>
      <c r="E42" s="165"/>
      <c r="F42" s="167" t="s">
        <v>68</v>
      </c>
      <c r="G42" s="177">
        <f>SUM(G43:G45)</f>
        <v>0</v>
      </c>
      <c r="H42" s="176">
        <f>SUM(H43:H45)</f>
        <v>0</v>
      </c>
    </row>
    <row r="43" spans="2:8" x14ac:dyDescent="0.25">
      <c r="B43" s="216" t="s">
        <v>69</v>
      </c>
      <c r="C43" s="166">
        <v>0</v>
      </c>
      <c r="D43" s="166">
        <v>0</v>
      </c>
      <c r="E43" s="165"/>
      <c r="F43" s="167" t="s">
        <v>70</v>
      </c>
      <c r="G43" s="166">
        <v>0</v>
      </c>
      <c r="H43" s="54">
        <v>0</v>
      </c>
    </row>
    <row r="44" spans="2:8" x14ac:dyDescent="0.25">
      <c r="B44" s="216" t="s">
        <v>71</v>
      </c>
      <c r="C44" s="166">
        <v>0</v>
      </c>
      <c r="D44" s="166">
        <v>0</v>
      </c>
      <c r="E44" s="165"/>
      <c r="F44" s="167" t="s">
        <v>72</v>
      </c>
      <c r="G44" s="166">
        <v>0</v>
      </c>
      <c r="H44" s="54">
        <v>0</v>
      </c>
    </row>
    <row r="45" spans="2:8" x14ac:dyDescent="0.25">
      <c r="B45" s="216" t="s">
        <v>73</v>
      </c>
      <c r="C45" s="177">
        <f>SUM(C46:C49)</f>
        <v>0</v>
      </c>
      <c r="D45" s="177">
        <f>SUM(D46:D49)</f>
        <v>0</v>
      </c>
      <c r="E45" s="165"/>
      <c r="F45" s="167" t="s">
        <v>74</v>
      </c>
      <c r="G45" s="166">
        <v>0</v>
      </c>
      <c r="H45" s="54">
        <v>0</v>
      </c>
    </row>
    <row r="46" spans="2:8" x14ac:dyDescent="0.25">
      <c r="B46" s="216" t="s">
        <v>75</v>
      </c>
      <c r="C46" s="166">
        <v>0</v>
      </c>
      <c r="D46" s="166">
        <v>0</v>
      </c>
      <c r="E46" s="165"/>
      <c r="F46" s="167" t="s">
        <v>76</v>
      </c>
      <c r="G46" s="177">
        <f>SUM(G47:G49)</f>
        <v>0</v>
      </c>
      <c r="H46" s="176">
        <f>SUM(H47:H49)</f>
        <v>0</v>
      </c>
    </row>
    <row r="47" spans="2:8" x14ac:dyDescent="0.25">
      <c r="B47" s="216" t="s">
        <v>77</v>
      </c>
      <c r="C47" s="166">
        <v>0</v>
      </c>
      <c r="D47" s="166">
        <v>0</v>
      </c>
      <c r="E47" s="165"/>
      <c r="F47" s="167" t="s">
        <v>78</v>
      </c>
      <c r="G47" s="166">
        <v>0</v>
      </c>
      <c r="H47" s="54">
        <v>0</v>
      </c>
    </row>
    <row r="48" spans="2:8" x14ac:dyDescent="0.25">
      <c r="B48" s="216" t="s">
        <v>79</v>
      </c>
      <c r="C48" s="166">
        <v>0</v>
      </c>
      <c r="D48" s="166">
        <v>0</v>
      </c>
      <c r="E48" s="165"/>
      <c r="F48" s="167" t="s">
        <v>80</v>
      </c>
      <c r="G48" s="166">
        <v>0</v>
      </c>
      <c r="H48" s="54">
        <v>0</v>
      </c>
    </row>
    <row r="49" spans="2:8" x14ac:dyDescent="0.25">
      <c r="B49" s="216" t="s">
        <v>81</v>
      </c>
      <c r="C49" s="166">
        <v>0</v>
      </c>
      <c r="D49" s="166">
        <v>0</v>
      </c>
      <c r="E49" s="165"/>
      <c r="F49" s="167" t="s">
        <v>82</v>
      </c>
      <c r="G49" s="166">
        <v>0</v>
      </c>
      <c r="H49" s="54">
        <v>0</v>
      </c>
    </row>
    <row r="50" spans="2:8" x14ac:dyDescent="0.25">
      <c r="B50" s="218"/>
      <c r="C50" s="166"/>
      <c r="D50" s="166"/>
      <c r="E50" s="165"/>
      <c r="F50" s="171"/>
      <c r="G50" s="166"/>
      <c r="H50" s="54"/>
    </row>
    <row r="51" spans="2:8" ht="16.5" x14ac:dyDescent="0.25">
      <c r="B51" s="214" t="s">
        <v>83</v>
      </c>
      <c r="C51" s="177">
        <f>C13+C21+C29+C35+C41+C42+C45</f>
        <v>1233611</v>
      </c>
      <c r="D51" s="177">
        <f>D13+D21+D29+D35+D41+D42+D45</f>
        <v>747039</v>
      </c>
      <c r="E51" s="165"/>
      <c r="F51" s="170" t="s">
        <v>84</v>
      </c>
      <c r="G51" s="177">
        <f>G13+G23+G27+G30+G31+G35+G42+G46</f>
        <v>115814</v>
      </c>
      <c r="H51" s="176">
        <f>H13+H23+H27+H30+H31+H35+H42+H46</f>
        <v>274111</v>
      </c>
    </row>
    <row r="52" spans="2:8" ht="15.75" thickBot="1" x14ac:dyDescent="0.3">
      <c r="B52" s="219"/>
      <c r="C52" s="220"/>
      <c r="D52" s="220"/>
      <c r="E52" s="221"/>
      <c r="F52" s="222"/>
      <c r="G52" s="220"/>
      <c r="H52" s="223"/>
    </row>
    <row r="53" spans="2:8" ht="15.75" x14ac:dyDescent="0.25">
      <c r="B53" s="4"/>
      <c r="C53" s="39"/>
      <c r="D53" s="39"/>
      <c r="G53" s="39"/>
      <c r="H53" s="39"/>
    </row>
    <row r="54" spans="2:8" ht="15.75" thickBot="1" x14ac:dyDescent="0.3">
      <c r="C54" s="39"/>
      <c r="D54" s="39"/>
      <c r="G54" s="39"/>
      <c r="H54" s="39"/>
    </row>
    <row r="55" spans="2:8" x14ac:dyDescent="0.25">
      <c r="B55" s="224" t="s">
        <v>85</v>
      </c>
      <c r="C55" s="225"/>
      <c r="D55" s="225"/>
      <c r="E55" s="226"/>
      <c r="F55" s="227" t="s">
        <v>86</v>
      </c>
      <c r="G55" s="225"/>
      <c r="H55" s="228"/>
    </row>
    <row r="56" spans="2:8" x14ac:dyDescent="0.25">
      <c r="B56" s="216" t="s">
        <v>87</v>
      </c>
      <c r="C56" s="166">
        <v>0</v>
      </c>
      <c r="D56" s="166">
        <v>0</v>
      </c>
      <c r="E56" s="165"/>
      <c r="F56" s="167" t="s">
        <v>88</v>
      </c>
      <c r="G56" s="166">
        <v>0</v>
      </c>
      <c r="H56" s="54">
        <v>0</v>
      </c>
    </row>
    <row r="57" spans="2:8" x14ac:dyDescent="0.25">
      <c r="B57" s="216" t="s">
        <v>89</v>
      </c>
      <c r="C57" s="166">
        <v>0</v>
      </c>
      <c r="D57" s="166">
        <v>0</v>
      </c>
      <c r="E57" s="165"/>
      <c r="F57" s="167" t="s">
        <v>90</v>
      </c>
      <c r="G57" s="166">
        <v>0</v>
      </c>
      <c r="H57" s="54">
        <v>0</v>
      </c>
    </row>
    <row r="58" spans="2:8" x14ac:dyDescent="0.25">
      <c r="B58" s="216" t="s">
        <v>91</v>
      </c>
      <c r="C58" s="166">
        <v>0</v>
      </c>
      <c r="D58" s="166">
        <v>0</v>
      </c>
      <c r="E58" s="165"/>
      <c r="F58" s="167" t="s">
        <v>92</v>
      </c>
      <c r="G58" s="166">
        <v>0</v>
      </c>
      <c r="H58" s="54">
        <v>0</v>
      </c>
    </row>
    <row r="59" spans="2:8" x14ac:dyDescent="0.25">
      <c r="B59" s="216" t="s">
        <v>93</v>
      </c>
      <c r="C59" s="229">
        <v>2998010</v>
      </c>
      <c r="D59" s="230">
        <v>2998010</v>
      </c>
      <c r="E59" s="165"/>
      <c r="F59" s="167" t="s">
        <v>94</v>
      </c>
      <c r="G59" s="166">
        <v>0</v>
      </c>
      <c r="H59" s="54">
        <v>0</v>
      </c>
    </row>
    <row r="60" spans="2:8" ht="16.5" x14ac:dyDescent="0.25">
      <c r="B60" s="216" t="s">
        <v>95</v>
      </c>
      <c r="C60" s="62">
        <v>90390</v>
      </c>
      <c r="D60" s="60">
        <v>90390</v>
      </c>
      <c r="E60" s="165"/>
      <c r="F60" s="167" t="s">
        <v>96</v>
      </c>
      <c r="G60" s="166">
        <v>0</v>
      </c>
      <c r="H60" s="54">
        <v>0</v>
      </c>
    </row>
    <row r="61" spans="2:8" x14ac:dyDescent="0.25">
      <c r="B61" s="216" t="s">
        <v>97</v>
      </c>
      <c r="C61" s="166">
        <v>-2715934</v>
      </c>
      <c r="D61" s="166">
        <v>-2616185</v>
      </c>
      <c r="E61" s="165"/>
      <c r="F61" s="167" t="s">
        <v>98</v>
      </c>
      <c r="G61" s="166">
        <v>1954499</v>
      </c>
      <c r="H61" s="54">
        <v>1777798</v>
      </c>
    </row>
    <row r="62" spans="2:8" x14ac:dyDescent="0.25">
      <c r="B62" s="216" t="s">
        <v>99</v>
      </c>
      <c r="C62" s="166">
        <v>0</v>
      </c>
      <c r="D62" s="166">
        <v>0</v>
      </c>
      <c r="E62" s="165"/>
      <c r="F62" s="171"/>
      <c r="G62" s="166"/>
      <c r="H62" s="54"/>
    </row>
    <row r="63" spans="2:8" ht="16.5" x14ac:dyDescent="0.25">
      <c r="B63" s="216" t="s">
        <v>100</v>
      </c>
      <c r="C63" s="166">
        <v>0</v>
      </c>
      <c r="D63" s="166">
        <v>0</v>
      </c>
      <c r="E63" s="165"/>
      <c r="F63" s="170" t="s">
        <v>101</v>
      </c>
      <c r="G63" s="177">
        <f>G56+G57+G58+G59+G60+G61</f>
        <v>1954499</v>
      </c>
      <c r="H63" s="176">
        <f>H56+H57+H58+H59+H60+H61</f>
        <v>1777798</v>
      </c>
    </row>
    <row r="64" spans="2:8" x14ac:dyDescent="0.25">
      <c r="B64" s="216" t="s">
        <v>102</v>
      </c>
      <c r="C64" s="166">
        <v>41002.74</v>
      </c>
      <c r="D64" s="166">
        <v>41002.74</v>
      </c>
      <c r="E64" s="165"/>
      <c r="F64" s="171"/>
      <c r="G64" s="166"/>
      <c r="H64" s="54"/>
    </row>
    <row r="65" spans="2:8" x14ac:dyDescent="0.25">
      <c r="B65" s="218"/>
      <c r="C65" s="166"/>
      <c r="D65" s="166"/>
      <c r="E65" s="165"/>
      <c r="F65" s="170" t="s">
        <v>103</v>
      </c>
      <c r="G65" s="177">
        <f>G51+G63</f>
        <v>2070313</v>
      </c>
      <c r="H65" s="176">
        <f>H51+H63</f>
        <v>2051909</v>
      </c>
    </row>
    <row r="66" spans="2:8" x14ac:dyDescent="0.25">
      <c r="B66" s="214" t="s">
        <v>104</v>
      </c>
      <c r="C66" s="177">
        <f>C56+C57+C58+C59+C60+C61+C62+C63+C64</f>
        <v>413468.74</v>
      </c>
      <c r="D66" s="177">
        <f>D56+D57+D58+D59+D60+D61+D62+D63+D64</f>
        <v>513217.74</v>
      </c>
      <c r="E66" s="165"/>
      <c r="F66" s="171"/>
      <c r="G66" s="166"/>
      <c r="H66" s="54"/>
    </row>
    <row r="67" spans="2:8" x14ac:dyDescent="0.25">
      <c r="B67" s="218"/>
      <c r="C67" s="166"/>
      <c r="D67" s="166"/>
      <c r="E67" s="165"/>
      <c r="F67" s="170" t="s">
        <v>105</v>
      </c>
      <c r="G67" s="166"/>
      <c r="H67" s="54"/>
    </row>
    <row r="68" spans="2:8" x14ac:dyDescent="0.25">
      <c r="B68" s="214" t="s">
        <v>106</v>
      </c>
      <c r="C68" s="177">
        <f>C51+C66</f>
        <v>1647079.74</v>
      </c>
      <c r="D68" s="177">
        <f>D51+D66</f>
        <v>1260256.74</v>
      </c>
      <c r="E68" s="165"/>
      <c r="F68" s="171"/>
      <c r="G68" s="166"/>
      <c r="H68" s="54"/>
    </row>
    <row r="69" spans="2:8" ht="16.5" x14ac:dyDescent="0.25">
      <c r="B69" s="218"/>
      <c r="C69" s="166"/>
      <c r="D69" s="166"/>
      <c r="E69" s="165"/>
      <c r="F69" s="170" t="s">
        <v>107</v>
      </c>
      <c r="G69" s="177">
        <f>SUM(G70:G72)</f>
        <v>71753</v>
      </c>
      <c r="H69" s="176">
        <f>SUM(H70:H72)</f>
        <v>71753</v>
      </c>
    </row>
    <row r="70" spans="2:8" x14ac:dyDescent="0.25">
      <c r="B70" s="218"/>
      <c r="C70" s="166"/>
      <c r="D70" s="166"/>
      <c r="E70" s="165"/>
      <c r="F70" s="167" t="s">
        <v>108</v>
      </c>
      <c r="G70" s="166">
        <v>0</v>
      </c>
      <c r="H70" s="54">
        <v>0</v>
      </c>
    </row>
    <row r="71" spans="2:8" x14ac:dyDescent="0.25">
      <c r="B71" s="218"/>
      <c r="C71" s="166"/>
      <c r="D71" s="166"/>
      <c r="E71" s="165"/>
      <c r="F71" s="167" t="s">
        <v>109</v>
      </c>
      <c r="G71" s="166">
        <v>385987</v>
      </c>
      <c r="H71" s="54">
        <v>385987</v>
      </c>
    </row>
    <row r="72" spans="2:8" x14ac:dyDescent="0.25">
      <c r="B72" s="218"/>
      <c r="C72" s="166"/>
      <c r="D72" s="166"/>
      <c r="E72" s="165"/>
      <c r="F72" s="167" t="s">
        <v>110</v>
      </c>
      <c r="G72" s="166">
        <v>-314234</v>
      </c>
      <c r="H72" s="54">
        <v>-314234</v>
      </c>
    </row>
    <row r="73" spans="2:8" x14ac:dyDescent="0.25">
      <c r="B73" s="218"/>
      <c r="C73" s="166"/>
      <c r="D73" s="166"/>
      <c r="E73" s="165"/>
      <c r="F73" s="171"/>
      <c r="G73" s="166"/>
      <c r="H73" s="54"/>
    </row>
    <row r="74" spans="2:8" ht="16.5" x14ac:dyDescent="0.25">
      <c r="B74" s="218"/>
      <c r="C74" s="166"/>
      <c r="D74" s="166"/>
      <c r="E74" s="165"/>
      <c r="F74" s="170" t="s">
        <v>111</v>
      </c>
      <c r="G74" s="177">
        <f>G75+G76</f>
        <v>-494986</v>
      </c>
      <c r="H74" s="176">
        <f>SUM(H75:H79)</f>
        <v>-863405</v>
      </c>
    </row>
    <row r="75" spans="2:8" x14ac:dyDescent="0.25">
      <c r="B75" s="218"/>
      <c r="C75" s="166"/>
      <c r="D75" s="166"/>
      <c r="E75" s="165"/>
      <c r="F75" s="167" t="s">
        <v>112</v>
      </c>
      <c r="G75" s="166">
        <v>368418</v>
      </c>
      <c r="H75" s="54">
        <v>-955223</v>
      </c>
    </row>
    <row r="76" spans="2:8" x14ac:dyDescent="0.25">
      <c r="B76" s="218"/>
      <c r="C76" s="166"/>
      <c r="D76" s="166"/>
      <c r="E76" s="165"/>
      <c r="F76" s="167" t="s">
        <v>113</v>
      </c>
      <c r="G76" s="166">
        <v>-863404</v>
      </c>
      <c r="H76" s="54">
        <v>91818</v>
      </c>
    </row>
    <row r="77" spans="2:8" x14ac:dyDescent="0.25">
      <c r="B77" s="218"/>
      <c r="C77" s="166"/>
      <c r="D77" s="166"/>
      <c r="E77" s="165"/>
      <c r="F77" s="167" t="s">
        <v>114</v>
      </c>
      <c r="G77" s="166">
        <v>0</v>
      </c>
      <c r="H77" s="54">
        <v>0</v>
      </c>
    </row>
    <row r="78" spans="2:8" x14ac:dyDescent="0.25">
      <c r="B78" s="218"/>
      <c r="C78" s="166"/>
      <c r="D78" s="166"/>
      <c r="E78" s="165"/>
      <c r="F78" s="167" t="s">
        <v>115</v>
      </c>
      <c r="G78" s="166">
        <v>0</v>
      </c>
      <c r="H78" s="54">
        <v>0</v>
      </c>
    </row>
    <row r="79" spans="2:8" x14ac:dyDescent="0.25">
      <c r="B79" s="218"/>
      <c r="C79" s="166"/>
      <c r="D79" s="166"/>
      <c r="E79" s="165"/>
      <c r="F79" s="167" t="s">
        <v>116</v>
      </c>
      <c r="G79" s="166">
        <v>0</v>
      </c>
      <c r="H79" s="54">
        <v>0</v>
      </c>
    </row>
    <row r="80" spans="2:8" x14ac:dyDescent="0.25">
      <c r="B80" s="218"/>
      <c r="C80" s="166"/>
      <c r="D80" s="166"/>
      <c r="E80" s="165"/>
      <c r="F80" s="171"/>
      <c r="G80" s="166"/>
      <c r="H80" s="54"/>
    </row>
    <row r="81" spans="2:8" ht="16.5" x14ac:dyDescent="0.25">
      <c r="B81" s="218"/>
      <c r="C81" s="166"/>
      <c r="D81" s="166"/>
      <c r="E81" s="165"/>
      <c r="F81" s="170" t="s">
        <v>117</v>
      </c>
      <c r="G81" s="177">
        <f>SUM(G82:G83)</f>
        <v>0</v>
      </c>
      <c r="H81" s="176">
        <f>SUM(H82:H83)</f>
        <v>0</v>
      </c>
    </row>
    <row r="82" spans="2:8" x14ac:dyDescent="0.25">
      <c r="B82" s="218"/>
      <c r="C82" s="166"/>
      <c r="D82" s="166"/>
      <c r="E82" s="165"/>
      <c r="F82" s="167" t="s">
        <v>118</v>
      </c>
      <c r="G82" s="166">
        <v>0</v>
      </c>
      <c r="H82" s="54">
        <v>0</v>
      </c>
    </row>
    <row r="83" spans="2:8" x14ac:dyDescent="0.25">
      <c r="B83" s="218"/>
      <c r="C83" s="166"/>
      <c r="D83" s="166"/>
      <c r="E83" s="165"/>
      <c r="F83" s="167" t="s">
        <v>119</v>
      </c>
      <c r="G83" s="166">
        <v>0</v>
      </c>
      <c r="H83" s="54">
        <v>0</v>
      </c>
    </row>
    <row r="84" spans="2:8" x14ac:dyDescent="0.25">
      <c r="B84" s="218"/>
      <c r="C84" s="166"/>
      <c r="D84" s="166"/>
      <c r="E84" s="165"/>
      <c r="F84" s="171"/>
      <c r="G84" s="166"/>
      <c r="H84" s="54"/>
    </row>
    <row r="85" spans="2:8" ht="16.5" x14ac:dyDescent="0.25">
      <c r="B85" s="218"/>
      <c r="C85" s="166"/>
      <c r="D85" s="166"/>
      <c r="E85" s="165"/>
      <c r="F85" s="170" t="s">
        <v>120</v>
      </c>
      <c r="G85" s="177">
        <f>G69+G74+G81</f>
        <v>-423233</v>
      </c>
      <c r="H85" s="176">
        <f>H69+H74+H81</f>
        <v>-791652</v>
      </c>
    </row>
    <row r="86" spans="2:8" x14ac:dyDescent="0.25">
      <c r="B86" s="218"/>
      <c r="C86" s="166"/>
      <c r="D86" s="166"/>
      <c r="E86" s="165"/>
      <c r="F86" s="171"/>
      <c r="G86" s="166"/>
      <c r="H86" s="54"/>
    </row>
    <row r="87" spans="2:8" ht="16.5" x14ac:dyDescent="0.25">
      <c r="B87" s="218"/>
      <c r="C87" s="166"/>
      <c r="D87" s="166"/>
      <c r="E87" s="165"/>
      <c r="F87" s="170" t="s">
        <v>121</v>
      </c>
      <c r="G87" s="177">
        <f>G65+G85</f>
        <v>1647080</v>
      </c>
      <c r="H87" s="176">
        <f>H65+H85</f>
        <v>1260257</v>
      </c>
    </row>
    <row r="88" spans="2:8" x14ac:dyDescent="0.25">
      <c r="B88" s="218"/>
      <c r="C88" s="166"/>
      <c r="D88" s="166"/>
      <c r="E88" s="165"/>
      <c r="F88" s="171"/>
      <c r="G88" s="166"/>
      <c r="H88" s="54"/>
    </row>
    <row r="89" spans="2:8" x14ac:dyDescent="0.25">
      <c r="B89" s="218"/>
      <c r="C89" s="166"/>
      <c r="D89" s="166"/>
      <c r="E89" s="165"/>
      <c r="F89" s="171"/>
      <c r="G89" s="166"/>
      <c r="H89" s="54"/>
    </row>
    <row r="90" spans="2:8" x14ac:dyDescent="0.25">
      <c r="B90" s="218"/>
      <c r="C90" s="166"/>
      <c r="D90" s="166"/>
      <c r="E90" s="165"/>
      <c r="F90" s="171"/>
      <c r="G90" s="166"/>
      <c r="H90" s="54"/>
    </row>
    <row r="91" spans="2:8" ht="15.75" thickBot="1" x14ac:dyDescent="0.3">
      <c r="B91" s="57"/>
      <c r="C91" s="220"/>
      <c r="D91" s="220"/>
      <c r="E91" s="221"/>
      <c r="F91" s="222"/>
      <c r="G91" s="220"/>
      <c r="H91" s="223"/>
    </row>
    <row r="96" spans="2:8" ht="9.75" customHeight="1" x14ac:dyDescent="0.25">
      <c r="B96" s="184" t="s">
        <v>790</v>
      </c>
      <c r="C96" s="184" t="s">
        <v>791</v>
      </c>
      <c r="D96" s="184"/>
      <c r="E96" s="185"/>
      <c r="F96" s="186" t="s">
        <v>792</v>
      </c>
    </row>
    <row r="97" spans="2:6" ht="9" customHeight="1" x14ac:dyDescent="0.25">
      <c r="B97" s="184" t="s">
        <v>793</v>
      </c>
      <c r="C97" s="184" t="s">
        <v>794</v>
      </c>
      <c r="D97" s="184"/>
      <c r="E97" s="185"/>
      <c r="F97" s="184" t="s">
        <v>795</v>
      </c>
    </row>
    <row r="98" spans="2:6" x14ac:dyDescent="0.25">
      <c r="B98" s="183"/>
      <c r="C98" s="183"/>
      <c r="D98" s="183"/>
      <c r="E98" s="183"/>
      <c r="F98" s="183"/>
    </row>
  </sheetData>
  <mergeCells count="9">
    <mergeCell ref="B4:H4"/>
    <mergeCell ref="B5:H5"/>
    <mergeCell ref="B6:H6"/>
    <mergeCell ref="B7:H7"/>
    <mergeCell ref="B8:B10"/>
    <mergeCell ref="C8:C10"/>
    <mergeCell ref="E8:E10"/>
    <mergeCell ref="F8:F10"/>
    <mergeCell ref="G8:G10"/>
  </mergeCells>
  <printOptions horizontalCentered="1"/>
  <pageMargins left="0.39370078740157483" right="0" top="0.39370078740157483" bottom="0" header="0" footer="0"/>
  <pageSetup scale="70" orientation="portrait" r:id="rId1"/>
  <rowBreaks count="1" manualBreakCount="1">
    <brk id="53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"/>
  <sheetViews>
    <sheetView zoomScale="160" zoomScaleNormal="160" workbookViewId="0">
      <selection activeCell="F9" sqref="F9:F12"/>
    </sheetView>
  </sheetViews>
  <sheetFormatPr baseColWidth="10" defaultRowHeight="15" x14ac:dyDescent="0.25"/>
  <cols>
    <col min="2" max="2" width="43.140625" customWidth="1"/>
  </cols>
  <sheetData>
    <row r="1" spans="2:8" x14ac:dyDescent="0.25">
      <c r="B1" s="89"/>
    </row>
    <row r="2" spans="2:8" x14ac:dyDescent="0.25">
      <c r="B2" s="5" t="s">
        <v>538</v>
      </c>
    </row>
    <row r="4" spans="2:8" ht="15.75" thickBot="1" x14ac:dyDescent="0.3"/>
    <row r="5" spans="2:8" x14ac:dyDescent="0.25">
      <c r="B5" s="450" t="s">
        <v>636</v>
      </c>
      <c r="C5" s="451"/>
      <c r="D5" s="451"/>
      <c r="E5" s="451"/>
      <c r="F5" s="451"/>
      <c r="G5" s="451"/>
      <c r="H5" s="452"/>
    </row>
    <row r="6" spans="2:8" x14ac:dyDescent="0.25">
      <c r="B6" s="453" t="s">
        <v>503</v>
      </c>
      <c r="C6" s="454"/>
      <c r="D6" s="454"/>
      <c r="E6" s="454"/>
      <c r="F6" s="454"/>
      <c r="G6" s="454"/>
      <c r="H6" s="455"/>
    </row>
    <row r="7" spans="2:8" x14ac:dyDescent="0.25">
      <c r="B7" s="453" t="s">
        <v>2</v>
      </c>
      <c r="C7" s="454"/>
      <c r="D7" s="454"/>
      <c r="E7" s="454"/>
      <c r="F7" s="454"/>
      <c r="G7" s="454"/>
      <c r="H7" s="455"/>
    </row>
    <row r="8" spans="2:8" ht="15.75" thickBot="1" x14ac:dyDescent="0.3">
      <c r="B8" s="453" t="s">
        <v>504</v>
      </c>
      <c r="C8" s="454"/>
      <c r="D8" s="454"/>
      <c r="E8" s="454"/>
      <c r="F8" s="454"/>
      <c r="G8" s="454"/>
      <c r="H8" s="455"/>
    </row>
    <row r="9" spans="2:8" x14ac:dyDescent="0.25">
      <c r="B9" s="631" t="s">
        <v>505</v>
      </c>
      <c r="C9" s="433" t="s">
        <v>506</v>
      </c>
      <c r="D9" s="634" t="s">
        <v>815</v>
      </c>
      <c r="E9" s="637" t="s">
        <v>816</v>
      </c>
      <c r="F9" s="637" t="s">
        <v>817</v>
      </c>
      <c r="G9" s="637" t="s">
        <v>818</v>
      </c>
      <c r="H9" s="640" t="s">
        <v>819</v>
      </c>
    </row>
    <row r="10" spans="2:8" x14ac:dyDescent="0.25">
      <c r="B10" s="632"/>
      <c r="C10" s="432" t="s">
        <v>507</v>
      </c>
      <c r="D10" s="635"/>
      <c r="E10" s="638"/>
      <c r="F10" s="638"/>
      <c r="G10" s="638"/>
      <c r="H10" s="641"/>
    </row>
    <row r="11" spans="2:8" x14ac:dyDescent="0.25">
      <c r="B11" s="632"/>
      <c r="C11" s="432" t="s">
        <v>508</v>
      </c>
      <c r="D11" s="635"/>
      <c r="E11" s="638"/>
      <c r="F11" s="638"/>
      <c r="G11" s="638"/>
      <c r="H11" s="641"/>
    </row>
    <row r="12" spans="2:8" ht="15.75" thickBot="1" x14ac:dyDescent="0.3">
      <c r="B12" s="633"/>
      <c r="C12" s="449" t="s">
        <v>803</v>
      </c>
      <c r="D12" s="636"/>
      <c r="E12" s="639"/>
      <c r="F12" s="639"/>
      <c r="G12" s="639"/>
      <c r="H12" s="642"/>
    </row>
    <row r="13" spans="2:8" x14ac:dyDescent="0.25">
      <c r="B13" s="412"/>
      <c r="C13" s="422"/>
      <c r="D13" s="422"/>
      <c r="E13" s="422"/>
      <c r="F13" s="422"/>
      <c r="G13" s="422"/>
      <c r="H13" s="78"/>
    </row>
    <row r="14" spans="2:8" x14ac:dyDescent="0.25">
      <c r="B14" s="426" t="s">
        <v>509</v>
      </c>
      <c r="C14" s="643">
        <f>SUM(C16:C27)</f>
        <v>14282490</v>
      </c>
      <c r="D14" s="643">
        <f t="shared" ref="D14:H14" si="0">SUM(D16:D27)</f>
        <v>14710964.700000001</v>
      </c>
      <c r="E14" s="643">
        <f t="shared" si="0"/>
        <v>15152293.641000003</v>
      </c>
      <c r="F14" s="643">
        <f t="shared" si="0"/>
        <v>15606862.450230002</v>
      </c>
      <c r="G14" s="643">
        <f t="shared" si="0"/>
        <v>16075068.323736902</v>
      </c>
      <c r="H14" s="612">
        <f t="shared" si="0"/>
        <v>16557320.373449011</v>
      </c>
    </row>
    <row r="15" spans="2:8" x14ac:dyDescent="0.25">
      <c r="B15" s="427" t="s">
        <v>510</v>
      </c>
      <c r="C15" s="643"/>
      <c r="D15" s="643"/>
      <c r="E15" s="643"/>
      <c r="F15" s="643"/>
      <c r="G15" s="643"/>
      <c r="H15" s="612"/>
    </row>
    <row r="16" spans="2:8" x14ac:dyDescent="0.25">
      <c r="B16" s="428" t="s">
        <v>511</v>
      </c>
      <c r="C16" s="423">
        <v>0</v>
      </c>
      <c r="D16" s="423">
        <v>0</v>
      </c>
      <c r="E16" s="423">
        <v>0</v>
      </c>
      <c r="F16" s="423">
        <v>0</v>
      </c>
      <c r="G16" s="423">
        <v>0</v>
      </c>
      <c r="H16" s="271">
        <v>0</v>
      </c>
    </row>
    <row r="17" spans="2:8" x14ac:dyDescent="0.25">
      <c r="B17" s="428" t="s">
        <v>512</v>
      </c>
      <c r="C17" s="423">
        <v>0</v>
      </c>
      <c r="D17" s="423">
        <v>0</v>
      </c>
      <c r="E17" s="423">
        <v>0</v>
      </c>
      <c r="F17" s="423">
        <v>0</v>
      </c>
      <c r="G17" s="423">
        <v>0</v>
      </c>
      <c r="H17" s="271">
        <v>0</v>
      </c>
    </row>
    <row r="18" spans="2:8" x14ac:dyDescent="0.25">
      <c r="B18" s="428" t="s">
        <v>513</v>
      </c>
      <c r="C18" s="423">
        <v>0</v>
      </c>
      <c r="D18" s="423">
        <v>0</v>
      </c>
      <c r="E18" s="423">
        <v>0</v>
      </c>
      <c r="F18" s="423">
        <v>0</v>
      </c>
      <c r="G18" s="423">
        <v>0</v>
      </c>
      <c r="H18" s="271">
        <v>0</v>
      </c>
    </row>
    <row r="19" spans="2:8" x14ac:dyDescent="0.25">
      <c r="B19" s="428" t="s">
        <v>514</v>
      </c>
      <c r="C19" s="423">
        <v>0</v>
      </c>
      <c r="D19" s="423">
        <v>0</v>
      </c>
      <c r="E19" s="423">
        <v>0</v>
      </c>
      <c r="F19" s="423">
        <v>0</v>
      </c>
      <c r="G19" s="423">
        <v>0</v>
      </c>
      <c r="H19" s="271">
        <v>0</v>
      </c>
    </row>
    <row r="20" spans="2:8" x14ac:dyDescent="0.25">
      <c r="B20" s="428" t="s">
        <v>515</v>
      </c>
      <c r="C20" s="423">
        <v>0</v>
      </c>
      <c r="D20" s="423">
        <v>0</v>
      </c>
      <c r="E20" s="423">
        <v>0</v>
      </c>
      <c r="F20" s="423">
        <v>0</v>
      </c>
      <c r="G20" s="423">
        <v>0</v>
      </c>
      <c r="H20" s="271">
        <v>0</v>
      </c>
    </row>
    <row r="21" spans="2:8" x14ac:dyDescent="0.25">
      <c r="B21" s="428" t="s">
        <v>516</v>
      </c>
      <c r="C21" s="423">
        <v>0</v>
      </c>
      <c r="D21" s="423">
        <v>0</v>
      </c>
      <c r="E21" s="423">
        <v>0</v>
      </c>
      <c r="F21" s="423">
        <v>0</v>
      </c>
      <c r="G21" s="423">
        <v>0</v>
      </c>
      <c r="H21" s="271">
        <v>0</v>
      </c>
    </row>
    <row r="22" spans="2:8" x14ac:dyDescent="0.25">
      <c r="B22" s="428" t="s">
        <v>517</v>
      </c>
      <c r="C22" s="423">
        <v>19500</v>
      </c>
      <c r="D22" s="423">
        <f>C22*1.03</f>
        <v>20085</v>
      </c>
      <c r="E22" s="423">
        <f>D22*1.03</f>
        <v>20687.55</v>
      </c>
      <c r="F22" s="423">
        <f>E22*1.03</f>
        <v>21308.176500000001</v>
      </c>
      <c r="G22" s="423">
        <f>F22*1.03</f>
        <v>21947.421795000002</v>
      </c>
      <c r="H22" s="271">
        <f>G22*1.03</f>
        <v>22605.844448850003</v>
      </c>
    </row>
    <row r="23" spans="2:8" x14ac:dyDescent="0.25">
      <c r="B23" s="428" t="s">
        <v>518</v>
      </c>
      <c r="C23" s="423">
        <v>0</v>
      </c>
      <c r="D23" s="423">
        <v>0</v>
      </c>
      <c r="E23" s="423">
        <v>0</v>
      </c>
      <c r="F23" s="423">
        <v>0</v>
      </c>
      <c r="G23" s="423">
        <v>0</v>
      </c>
      <c r="H23" s="271">
        <v>0</v>
      </c>
    </row>
    <row r="24" spans="2:8" x14ac:dyDescent="0.25">
      <c r="B24" s="428" t="s">
        <v>519</v>
      </c>
      <c r="C24" s="423">
        <v>0</v>
      </c>
      <c r="D24" s="423">
        <v>0</v>
      </c>
      <c r="E24" s="423">
        <v>0</v>
      </c>
      <c r="F24" s="423">
        <v>0</v>
      </c>
      <c r="G24" s="423">
        <v>0</v>
      </c>
      <c r="H24" s="271">
        <v>0</v>
      </c>
    </row>
    <row r="25" spans="2:8" x14ac:dyDescent="0.25">
      <c r="B25" s="428" t="s">
        <v>520</v>
      </c>
      <c r="C25" s="423">
        <v>14262990</v>
      </c>
      <c r="D25" s="423">
        <f>C25*1.03</f>
        <v>14690879.700000001</v>
      </c>
      <c r="E25" s="423">
        <f>D25*1.03</f>
        <v>15131606.091000002</v>
      </c>
      <c r="F25" s="423">
        <f>E25*1.03</f>
        <v>15585554.273730002</v>
      </c>
      <c r="G25" s="423">
        <f>F25*1.03</f>
        <v>16053120.901941903</v>
      </c>
      <c r="H25" s="423">
        <f>G25*1.03</f>
        <v>16534714.529000161</v>
      </c>
    </row>
    <row r="26" spans="2:8" x14ac:dyDescent="0.25">
      <c r="B26" s="428" t="s">
        <v>521</v>
      </c>
      <c r="C26" s="423">
        <v>0</v>
      </c>
      <c r="D26" s="423">
        <v>0</v>
      </c>
      <c r="E26" s="423">
        <v>0</v>
      </c>
      <c r="F26" s="423">
        <v>0</v>
      </c>
      <c r="G26" s="423">
        <v>0</v>
      </c>
      <c r="H26" s="271">
        <v>0</v>
      </c>
    </row>
    <row r="27" spans="2:8" x14ac:dyDescent="0.25">
      <c r="B27" s="428" t="s">
        <v>522</v>
      </c>
      <c r="C27" s="423">
        <v>0</v>
      </c>
      <c r="D27" s="423">
        <v>0</v>
      </c>
      <c r="E27" s="423">
        <v>0</v>
      </c>
      <c r="F27" s="423">
        <v>0</v>
      </c>
      <c r="G27" s="423">
        <v>0</v>
      </c>
      <c r="H27" s="271">
        <v>0</v>
      </c>
    </row>
    <row r="28" spans="2:8" x14ac:dyDescent="0.25">
      <c r="B28" s="415"/>
      <c r="C28" s="423"/>
      <c r="D28" s="423"/>
      <c r="E28" s="423"/>
      <c r="F28" s="423"/>
      <c r="G28" s="423"/>
      <c r="H28" s="271"/>
    </row>
    <row r="29" spans="2:8" x14ac:dyDescent="0.25">
      <c r="B29" s="426" t="s">
        <v>523</v>
      </c>
      <c r="C29" s="424">
        <f>SUM(C30:C35)</f>
        <v>0</v>
      </c>
      <c r="D29" s="424">
        <f t="shared" ref="D29:H29" si="1">SUM(D30:D35)</f>
        <v>0</v>
      </c>
      <c r="E29" s="424">
        <f t="shared" si="1"/>
        <v>0</v>
      </c>
      <c r="F29" s="424">
        <f t="shared" si="1"/>
        <v>0</v>
      </c>
      <c r="G29" s="424">
        <f t="shared" si="1"/>
        <v>0</v>
      </c>
      <c r="H29" s="416">
        <f t="shared" si="1"/>
        <v>0</v>
      </c>
    </row>
    <row r="30" spans="2:8" x14ac:dyDescent="0.25">
      <c r="B30" s="428" t="s">
        <v>524</v>
      </c>
      <c r="C30" s="423">
        <v>0</v>
      </c>
      <c r="D30" s="423">
        <v>0</v>
      </c>
      <c r="E30" s="423">
        <v>0</v>
      </c>
      <c r="F30" s="423">
        <v>0</v>
      </c>
      <c r="G30" s="423">
        <v>0</v>
      </c>
      <c r="H30" s="271">
        <v>0</v>
      </c>
    </row>
    <row r="31" spans="2:8" x14ac:dyDescent="0.25">
      <c r="B31" s="428" t="s">
        <v>525</v>
      </c>
      <c r="C31" s="423">
        <v>0</v>
      </c>
      <c r="D31" s="423">
        <v>0</v>
      </c>
      <c r="E31" s="423">
        <v>0</v>
      </c>
      <c r="F31" s="423">
        <v>0</v>
      </c>
      <c r="G31" s="423">
        <v>0</v>
      </c>
      <c r="H31" s="271">
        <v>0</v>
      </c>
    </row>
    <row r="32" spans="2:8" x14ac:dyDescent="0.25">
      <c r="B32" s="428" t="s">
        <v>526</v>
      </c>
      <c r="C32" s="423">
        <v>0</v>
      </c>
      <c r="D32" s="423">
        <v>0</v>
      </c>
      <c r="E32" s="423">
        <v>0</v>
      </c>
      <c r="F32" s="423">
        <v>0</v>
      </c>
      <c r="G32" s="423">
        <v>0</v>
      </c>
      <c r="H32" s="271">
        <v>0</v>
      </c>
    </row>
    <row r="33" spans="2:8" x14ac:dyDescent="0.25">
      <c r="B33" s="428" t="s">
        <v>527</v>
      </c>
      <c r="C33" s="423">
        <v>0</v>
      </c>
      <c r="D33" s="423">
        <v>0</v>
      </c>
      <c r="E33" s="423">
        <v>0</v>
      </c>
      <c r="F33" s="423">
        <v>0</v>
      </c>
      <c r="G33" s="423">
        <v>0</v>
      </c>
      <c r="H33" s="271">
        <v>0</v>
      </c>
    </row>
    <row r="34" spans="2:8" x14ac:dyDescent="0.25">
      <c r="B34" s="429" t="s">
        <v>528</v>
      </c>
      <c r="C34" s="423">
        <v>0</v>
      </c>
      <c r="D34" s="423">
        <v>0</v>
      </c>
      <c r="E34" s="423">
        <v>0</v>
      </c>
      <c r="F34" s="423">
        <v>0</v>
      </c>
      <c r="G34" s="423">
        <v>0</v>
      </c>
      <c r="H34" s="271">
        <v>0</v>
      </c>
    </row>
    <row r="35" spans="2:8" x14ac:dyDescent="0.25">
      <c r="B35" s="428" t="s">
        <v>529</v>
      </c>
      <c r="C35" s="423">
        <v>0</v>
      </c>
      <c r="D35" s="423">
        <v>0</v>
      </c>
      <c r="E35" s="423">
        <v>0</v>
      </c>
      <c r="F35" s="423">
        <v>0</v>
      </c>
      <c r="G35" s="423">
        <v>0</v>
      </c>
      <c r="H35" s="271">
        <v>0</v>
      </c>
    </row>
    <row r="36" spans="2:8" x14ac:dyDescent="0.25">
      <c r="B36" s="415"/>
      <c r="C36" s="423"/>
      <c r="D36" s="423"/>
      <c r="E36" s="423"/>
      <c r="F36" s="423"/>
      <c r="G36" s="423"/>
      <c r="H36" s="271"/>
    </row>
    <row r="37" spans="2:8" x14ac:dyDescent="0.25">
      <c r="B37" s="426" t="s">
        <v>530</v>
      </c>
      <c r="C37" s="424">
        <f>SUM(C38)</f>
        <v>0</v>
      </c>
      <c r="D37" s="424">
        <f t="shared" ref="D37:H37" si="2">SUM(D38)</f>
        <v>0</v>
      </c>
      <c r="E37" s="424">
        <f t="shared" si="2"/>
        <v>0</v>
      </c>
      <c r="F37" s="424">
        <f t="shared" si="2"/>
        <v>0</v>
      </c>
      <c r="G37" s="424">
        <f t="shared" si="2"/>
        <v>0</v>
      </c>
      <c r="H37" s="416">
        <f t="shared" si="2"/>
        <v>0</v>
      </c>
    </row>
    <row r="38" spans="2:8" x14ac:dyDescent="0.25">
      <c r="B38" s="428" t="s">
        <v>531</v>
      </c>
      <c r="C38" s="423">
        <v>0</v>
      </c>
      <c r="D38" s="423">
        <v>0</v>
      </c>
      <c r="E38" s="423">
        <v>0</v>
      </c>
      <c r="F38" s="423">
        <v>0</v>
      </c>
      <c r="G38" s="423">
        <v>0</v>
      </c>
      <c r="H38" s="271">
        <v>0</v>
      </c>
    </row>
    <row r="39" spans="2:8" x14ac:dyDescent="0.25">
      <c r="B39" s="415"/>
      <c r="C39" s="425"/>
      <c r="D39" s="425"/>
      <c r="E39" s="425"/>
      <c r="F39" s="425"/>
      <c r="G39" s="425"/>
      <c r="H39" s="430"/>
    </row>
    <row r="40" spans="2:8" x14ac:dyDescent="0.25">
      <c r="B40" s="426" t="s">
        <v>532</v>
      </c>
      <c r="C40" s="424">
        <f>C14+C29+C37</f>
        <v>14282490</v>
      </c>
      <c r="D40" s="424">
        <f t="shared" ref="D40:H40" si="3">D14+D29+D37</f>
        <v>14710964.700000001</v>
      </c>
      <c r="E40" s="424">
        <f t="shared" si="3"/>
        <v>15152293.641000003</v>
      </c>
      <c r="F40" s="424">
        <f t="shared" si="3"/>
        <v>15606862.450230002</v>
      </c>
      <c r="G40" s="424">
        <f t="shared" si="3"/>
        <v>16075068.323736902</v>
      </c>
      <c r="H40" s="416">
        <f t="shared" si="3"/>
        <v>16557320.373449011</v>
      </c>
    </row>
    <row r="41" spans="2:8" x14ac:dyDescent="0.25">
      <c r="B41" s="415"/>
      <c r="C41" s="425"/>
      <c r="D41" s="425"/>
      <c r="E41" s="425"/>
      <c r="F41" s="425"/>
      <c r="G41" s="425"/>
      <c r="H41" s="430"/>
    </row>
    <row r="42" spans="2:8" x14ac:dyDescent="0.25">
      <c r="B42" s="251" t="s">
        <v>339</v>
      </c>
      <c r="C42" s="423"/>
      <c r="D42" s="423"/>
      <c r="E42" s="423"/>
      <c r="F42" s="423"/>
      <c r="G42" s="423"/>
      <c r="H42" s="271"/>
    </row>
    <row r="43" spans="2:8" x14ac:dyDescent="0.25">
      <c r="B43" s="281" t="s">
        <v>533</v>
      </c>
      <c r="C43" s="423">
        <v>0</v>
      </c>
      <c r="D43" s="423">
        <v>0</v>
      </c>
      <c r="E43" s="423">
        <v>0</v>
      </c>
      <c r="F43" s="423">
        <v>0</v>
      </c>
      <c r="G43" s="423">
        <v>0</v>
      </c>
      <c r="H43" s="271">
        <v>0</v>
      </c>
    </row>
    <row r="44" spans="2:8" x14ac:dyDescent="0.25">
      <c r="B44" s="281" t="s">
        <v>534</v>
      </c>
      <c r="C44" s="423">
        <v>0</v>
      </c>
      <c r="D44" s="423">
        <v>0</v>
      </c>
      <c r="E44" s="423">
        <v>0</v>
      </c>
      <c r="F44" s="423">
        <v>0</v>
      </c>
      <c r="G44" s="423">
        <v>0</v>
      </c>
      <c r="H44" s="271">
        <v>0</v>
      </c>
    </row>
    <row r="45" spans="2:8" x14ac:dyDescent="0.25">
      <c r="B45" s="281" t="s">
        <v>535</v>
      </c>
      <c r="C45" s="423">
        <v>0</v>
      </c>
      <c r="D45" s="423">
        <v>0</v>
      </c>
      <c r="E45" s="423">
        <v>0</v>
      </c>
      <c r="F45" s="423">
        <v>0</v>
      </c>
      <c r="G45" s="423">
        <v>0</v>
      </c>
      <c r="H45" s="271">
        <v>0</v>
      </c>
    </row>
    <row r="46" spans="2:8" x14ac:dyDescent="0.25">
      <c r="B46" s="281" t="s">
        <v>536</v>
      </c>
      <c r="C46" s="423">
        <v>0</v>
      </c>
      <c r="D46" s="423">
        <v>0</v>
      </c>
      <c r="E46" s="423">
        <v>0</v>
      </c>
      <c r="F46" s="423">
        <v>0</v>
      </c>
      <c r="G46" s="423">
        <v>0</v>
      </c>
      <c r="H46" s="271">
        <v>0</v>
      </c>
    </row>
    <row r="47" spans="2:8" x14ac:dyDescent="0.25">
      <c r="B47" s="251" t="s">
        <v>537</v>
      </c>
      <c r="C47" s="424">
        <f>C43+C45</f>
        <v>0</v>
      </c>
      <c r="D47" s="424">
        <f t="shared" ref="D47:H47" si="4">D43+D45</f>
        <v>0</v>
      </c>
      <c r="E47" s="424">
        <f t="shared" si="4"/>
        <v>0</v>
      </c>
      <c r="F47" s="424">
        <f t="shared" si="4"/>
        <v>0</v>
      </c>
      <c r="G47" s="424">
        <f t="shared" si="4"/>
        <v>0</v>
      </c>
      <c r="H47" s="416">
        <f t="shared" si="4"/>
        <v>0</v>
      </c>
    </row>
    <row r="48" spans="2:8" ht="15.75" thickBot="1" x14ac:dyDescent="0.3">
      <c r="B48" s="80"/>
      <c r="C48" s="431"/>
      <c r="D48" s="431"/>
      <c r="E48" s="431"/>
      <c r="F48" s="431"/>
      <c r="G48" s="431"/>
      <c r="H48" s="279"/>
    </row>
    <row r="49" spans="2:7" x14ac:dyDescent="0.25">
      <c r="B49" s="1"/>
    </row>
    <row r="52" spans="2:7" x14ac:dyDescent="0.25">
      <c r="B52" s="184" t="s">
        <v>790</v>
      </c>
      <c r="C52" s="184" t="s">
        <v>791</v>
      </c>
      <c r="F52" s="186" t="s">
        <v>792</v>
      </c>
      <c r="G52" s="68"/>
    </row>
    <row r="53" spans="2:7" x14ac:dyDescent="0.25">
      <c r="B53" s="184" t="s">
        <v>793</v>
      </c>
      <c r="C53" s="184" t="s">
        <v>794</v>
      </c>
      <c r="F53" s="184" t="s">
        <v>795</v>
      </c>
      <c r="G53" s="68"/>
    </row>
  </sheetData>
  <mergeCells count="16">
    <mergeCell ref="H14:H15"/>
    <mergeCell ref="B5:H5"/>
    <mergeCell ref="B6:H6"/>
    <mergeCell ref="B7:H7"/>
    <mergeCell ref="B8:H8"/>
    <mergeCell ref="B9:B12"/>
    <mergeCell ref="D9:D12"/>
    <mergeCell ref="E9:E12"/>
    <mergeCell ref="F9:F12"/>
    <mergeCell ref="G9:G12"/>
    <mergeCell ref="H9:H12"/>
    <mergeCell ref="C14:C15"/>
    <mergeCell ref="D14:D15"/>
    <mergeCell ref="E14:E15"/>
    <mergeCell ref="F14:F15"/>
    <mergeCell ref="G14:G15"/>
  </mergeCells>
  <pageMargins left="0.7" right="0.7" top="0.75" bottom="0.75" header="0.3" footer="0.3"/>
  <pageSetup scale="6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view="pageBreakPreview" zoomScale="160" zoomScaleNormal="160" zoomScaleSheetLayoutView="160" workbookViewId="0">
      <selection activeCell="B11" sqref="B11"/>
    </sheetView>
  </sheetViews>
  <sheetFormatPr baseColWidth="10" defaultRowHeight="15" x14ac:dyDescent="0.25"/>
  <cols>
    <col min="2" max="2" width="35.28515625" customWidth="1"/>
  </cols>
  <sheetData>
    <row r="1" spans="2:8" x14ac:dyDescent="0.25">
      <c r="B1" s="89"/>
    </row>
    <row r="2" spans="2:8" x14ac:dyDescent="0.25">
      <c r="B2" s="5" t="s">
        <v>555</v>
      </c>
    </row>
    <row r="3" spans="2:8" ht="15.75" thickBot="1" x14ac:dyDescent="0.3"/>
    <row r="4" spans="2:8" x14ac:dyDescent="0.25">
      <c r="B4" s="450" t="s">
        <v>636</v>
      </c>
      <c r="C4" s="451"/>
      <c r="D4" s="451"/>
      <c r="E4" s="451"/>
      <c r="F4" s="451"/>
      <c r="G4" s="451"/>
      <c r="H4" s="452"/>
    </row>
    <row r="5" spans="2:8" x14ac:dyDescent="0.25">
      <c r="B5" s="618" t="s">
        <v>539</v>
      </c>
      <c r="C5" s="619"/>
      <c r="D5" s="619"/>
      <c r="E5" s="619"/>
      <c r="F5" s="619"/>
      <c r="G5" s="619"/>
      <c r="H5" s="619"/>
    </row>
    <row r="6" spans="2:8" x14ac:dyDescent="0.25">
      <c r="B6" s="645" t="s">
        <v>2</v>
      </c>
      <c r="C6" s="646"/>
      <c r="D6" s="646"/>
      <c r="E6" s="646"/>
      <c r="F6" s="646"/>
      <c r="G6" s="646"/>
      <c r="H6" s="646"/>
    </row>
    <row r="7" spans="2:8" x14ac:dyDescent="0.25">
      <c r="B7" s="647" t="s">
        <v>504</v>
      </c>
      <c r="C7" s="457"/>
      <c r="D7" s="457"/>
      <c r="E7" s="457"/>
      <c r="F7" s="457"/>
      <c r="G7" s="457"/>
      <c r="H7" s="457"/>
    </row>
    <row r="8" spans="2:8" x14ac:dyDescent="0.25">
      <c r="B8" s="541" t="s">
        <v>505</v>
      </c>
      <c r="C8" s="9" t="s">
        <v>540</v>
      </c>
      <c r="D8" s="541" t="s">
        <v>815</v>
      </c>
      <c r="E8" s="541" t="s">
        <v>816</v>
      </c>
      <c r="F8" s="541" t="s">
        <v>817</v>
      </c>
      <c r="G8" s="541" t="s">
        <v>818</v>
      </c>
      <c r="H8" s="645" t="s">
        <v>819</v>
      </c>
    </row>
    <row r="9" spans="2:8" x14ac:dyDescent="0.25">
      <c r="B9" s="648"/>
      <c r="C9" s="10" t="s">
        <v>541</v>
      </c>
      <c r="D9" s="648"/>
      <c r="E9" s="648"/>
      <c r="F9" s="648"/>
      <c r="G9" s="648"/>
      <c r="H9" s="649"/>
    </row>
    <row r="10" spans="2:8" x14ac:dyDescent="0.25">
      <c r="B10" s="542"/>
      <c r="C10" s="448" t="s">
        <v>804</v>
      </c>
      <c r="D10" s="542"/>
      <c r="E10" s="542"/>
      <c r="F10" s="542"/>
      <c r="G10" s="542"/>
      <c r="H10" s="647"/>
    </row>
    <row r="11" spans="2:8" x14ac:dyDescent="0.25">
      <c r="B11" s="20" t="s">
        <v>542</v>
      </c>
      <c r="C11" s="414">
        <f>SUM(C12:C21)</f>
        <v>14282490</v>
      </c>
      <c r="D11" s="414">
        <f t="shared" ref="D11:H11" si="0">SUM(D12:D21)</f>
        <v>14710964.699999999</v>
      </c>
      <c r="E11" s="414">
        <f t="shared" si="0"/>
        <v>15152293.641000001</v>
      </c>
      <c r="F11" s="414">
        <f t="shared" si="0"/>
        <v>15606862.450230002</v>
      </c>
      <c r="G11" s="414">
        <f t="shared" si="0"/>
        <v>16075068.323736904</v>
      </c>
      <c r="H11" s="414">
        <f t="shared" si="0"/>
        <v>16557320.373449009</v>
      </c>
    </row>
    <row r="12" spans="2:8" x14ac:dyDescent="0.25">
      <c r="B12" s="21" t="s">
        <v>543</v>
      </c>
      <c r="C12" s="411">
        <v>8338114</v>
      </c>
      <c r="D12" s="411">
        <f>C12*1.03</f>
        <v>8588257.4199999999</v>
      </c>
      <c r="E12" s="439">
        <f>D12*1.03</f>
        <v>8845905.1425999999</v>
      </c>
      <c r="F12" s="439">
        <f>E12*1.03</f>
        <v>9111282.2968780007</v>
      </c>
      <c r="G12" s="439">
        <f>F12*1.03</f>
        <v>9384620.7657843418</v>
      </c>
      <c r="H12" s="439">
        <f>G12*1.03</f>
        <v>9666159.3887578715</v>
      </c>
    </row>
    <row r="13" spans="2:8" x14ac:dyDescent="0.25">
      <c r="B13" s="21" t="s">
        <v>544</v>
      </c>
      <c r="C13" s="411">
        <v>235201</v>
      </c>
      <c r="D13" s="447">
        <f t="shared" ref="D13:F15" si="1">C13*1.03</f>
        <v>242257.03</v>
      </c>
      <c r="E13" s="447">
        <f t="shared" si="1"/>
        <v>249524.7409</v>
      </c>
      <c r="F13" s="447">
        <f t="shared" si="1"/>
        <v>257010.48312700001</v>
      </c>
      <c r="G13" s="439">
        <f t="shared" ref="G13:H15" si="2">F13*1.03</f>
        <v>264720.79762081004</v>
      </c>
      <c r="H13" s="439">
        <f t="shared" si="2"/>
        <v>272662.42154943437</v>
      </c>
    </row>
    <row r="14" spans="2:8" x14ac:dyDescent="0.25">
      <c r="B14" s="21" t="s">
        <v>545</v>
      </c>
      <c r="C14" s="411">
        <v>5628000</v>
      </c>
      <c r="D14" s="447">
        <f t="shared" si="1"/>
        <v>5796840</v>
      </c>
      <c r="E14" s="447">
        <f t="shared" si="1"/>
        <v>5970745.2000000002</v>
      </c>
      <c r="F14" s="447">
        <f t="shared" si="1"/>
        <v>6149867.5560000008</v>
      </c>
      <c r="G14" s="439">
        <f t="shared" si="2"/>
        <v>6334363.5826800009</v>
      </c>
      <c r="H14" s="439">
        <f t="shared" si="2"/>
        <v>6524394.490160401</v>
      </c>
    </row>
    <row r="15" spans="2:8" x14ac:dyDescent="0.25">
      <c r="B15" s="21" t="s">
        <v>546</v>
      </c>
      <c r="C15" s="472">
        <v>81175</v>
      </c>
      <c r="D15" s="644">
        <f t="shared" si="1"/>
        <v>83610.25</v>
      </c>
      <c r="E15" s="644">
        <f t="shared" si="1"/>
        <v>86118.557499999995</v>
      </c>
      <c r="F15" s="644">
        <f t="shared" si="1"/>
        <v>88702.114224999998</v>
      </c>
      <c r="G15" s="472">
        <f t="shared" si="2"/>
        <v>91363.177651749997</v>
      </c>
      <c r="H15" s="472">
        <f t="shared" si="2"/>
        <v>94104.072981302495</v>
      </c>
    </row>
    <row r="16" spans="2:8" x14ac:dyDescent="0.25">
      <c r="B16" s="22" t="s">
        <v>547</v>
      </c>
      <c r="C16" s="472"/>
      <c r="D16" s="644"/>
      <c r="E16" s="644"/>
      <c r="F16" s="644"/>
      <c r="G16" s="472"/>
      <c r="H16" s="472"/>
    </row>
    <row r="17" spans="2:8" x14ac:dyDescent="0.25">
      <c r="B17" s="21" t="s">
        <v>548</v>
      </c>
      <c r="C17" s="411">
        <v>0</v>
      </c>
      <c r="D17" s="411">
        <v>0</v>
      </c>
      <c r="E17" s="439">
        <v>0</v>
      </c>
      <c r="F17" s="439">
        <v>0</v>
      </c>
      <c r="G17" s="439">
        <v>0</v>
      </c>
      <c r="H17" s="439">
        <v>0</v>
      </c>
    </row>
    <row r="18" spans="2:8" x14ac:dyDescent="0.25">
      <c r="B18" s="21" t="s">
        <v>549</v>
      </c>
      <c r="C18" s="411">
        <v>0</v>
      </c>
      <c r="D18" s="411">
        <v>0</v>
      </c>
      <c r="E18" s="439">
        <v>0</v>
      </c>
      <c r="F18" s="439">
        <v>0</v>
      </c>
      <c r="G18" s="439">
        <v>0</v>
      </c>
      <c r="H18" s="439">
        <v>0</v>
      </c>
    </row>
    <row r="19" spans="2:8" x14ac:dyDescent="0.25">
      <c r="B19" s="21" t="s">
        <v>550</v>
      </c>
      <c r="C19" s="411">
        <v>0</v>
      </c>
      <c r="D19" s="411">
        <v>0</v>
      </c>
      <c r="E19" s="439">
        <v>0</v>
      </c>
      <c r="F19" s="439">
        <v>0</v>
      </c>
      <c r="G19" s="439">
        <v>0</v>
      </c>
      <c r="H19" s="439">
        <v>0</v>
      </c>
    </row>
    <row r="20" spans="2:8" x14ac:dyDescent="0.25">
      <c r="B20" s="21" t="s">
        <v>551</v>
      </c>
      <c r="C20" s="411">
        <v>0</v>
      </c>
      <c r="D20" s="411">
        <v>0</v>
      </c>
      <c r="E20" s="411">
        <v>0</v>
      </c>
      <c r="F20" s="411">
        <v>0</v>
      </c>
      <c r="G20" s="411">
        <v>0</v>
      </c>
      <c r="H20" s="411">
        <v>0</v>
      </c>
    </row>
    <row r="21" spans="2:8" x14ac:dyDescent="0.25">
      <c r="B21" s="21" t="s">
        <v>552</v>
      </c>
      <c r="C21" s="411">
        <v>0</v>
      </c>
      <c r="D21" s="411">
        <v>0</v>
      </c>
      <c r="E21" s="411">
        <v>0</v>
      </c>
      <c r="F21" s="411">
        <v>0</v>
      </c>
      <c r="G21" s="411">
        <v>0</v>
      </c>
      <c r="H21" s="411">
        <v>0</v>
      </c>
    </row>
    <row r="22" spans="2:8" x14ac:dyDescent="0.25">
      <c r="B22" s="13"/>
      <c r="C22" s="38"/>
      <c r="D22" s="38"/>
      <c r="E22" s="38"/>
      <c r="F22" s="38"/>
      <c r="G22" s="38"/>
      <c r="H22" s="434"/>
    </row>
    <row r="23" spans="2:8" x14ac:dyDescent="0.25">
      <c r="B23" s="20" t="s">
        <v>553</v>
      </c>
      <c r="C23" s="414">
        <f>SUM(C24:C33)</f>
        <v>0</v>
      </c>
      <c r="D23" s="414"/>
      <c r="E23" s="414"/>
      <c r="F23" s="414"/>
      <c r="G23" s="414"/>
      <c r="H23" s="435"/>
    </row>
    <row r="24" spans="2:8" x14ac:dyDescent="0.25">
      <c r="B24" s="21" t="s">
        <v>543</v>
      </c>
      <c r="C24" s="411">
        <v>0</v>
      </c>
      <c r="D24" s="411">
        <v>0</v>
      </c>
      <c r="E24" s="411">
        <v>0</v>
      </c>
      <c r="F24" s="411">
        <v>0</v>
      </c>
      <c r="G24" s="411">
        <v>0</v>
      </c>
      <c r="H24" s="411">
        <v>0</v>
      </c>
    </row>
    <row r="25" spans="2:8" x14ac:dyDescent="0.25">
      <c r="B25" s="21" t="s">
        <v>544</v>
      </c>
      <c r="C25" s="411">
        <v>0</v>
      </c>
      <c r="D25" s="411">
        <v>0</v>
      </c>
      <c r="E25" s="411">
        <v>0</v>
      </c>
      <c r="F25" s="411">
        <v>0</v>
      </c>
      <c r="G25" s="411">
        <v>0</v>
      </c>
      <c r="H25" s="411">
        <v>0</v>
      </c>
    </row>
    <row r="26" spans="2:8" x14ac:dyDescent="0.25">
      <c r="B26" s="21" t="s">
        <v>545</v>
      </c>
      <c r="C26" s="411">
        <v>0</v>
      </c>
      <c r="D26" s="411">
        <v>0</v>
      </c>
      <c r="E26" s="411">
        <v>0</v>
      </c>
      <c r="F26" s="411">
        <v>0</v>
      </c>
      <c r="G26" s="411">
        <v>0</v>
      </c>
      <c r="H26" s="411">
        <v>0</v>
      </c>
    </row>
    <row r="27" spans="2:8" x14ac:dyDescent="0.25">
      <c r="B27" s="21" t="s">
        <v>546</v>
      </c>
      <c r="C27" s="411">
        <v>0</v>
      </c>
      <c r="D27" s="411">
        <v>0</v>
      </c>
      <c r="E27" s="411">
        <v>0</v>
      </c>
      <c r="F27" s="411">
        <v>0</v>
      </c>
      <c r="G27" s="411">
        <v>0</v>
      </c>
      <c r="H27" s="411">
        <v>0</v>
      </c>
    </row>
    <row r="28" spans="2:8" x14ac:dyDescent="0.25">
      <c r="B28" s="22" t="s">
        <v>547</v>
      </c>
      <c r="C28" s="411">
        <v>0</v>
      </c>
      <c r="D28" s="411">
        <v>0</v>
      </c>
      <c r="E28" s="411">
        <v>0</v>
      </c>
      <c r="F28" s="411">
        <v>0</v>
      </c>
      <c r="G28" s="411">
        <v>0</v>
      </c>
      <c r="H28" s="411">
        <v>0</v>
      </c>
    </row>
    <row r="29" spans="2:8" x14ac:dyDescent="0.25">
      <c r="B29" s="21" t="s">
        <v>548</v>
      </c>
      <c r="C29" s="411">
        <v>0</v>
      </c>
      <c r="D29" s="411">
        <v>0</v>
      </c>
      <c r="E29" s="411">
        <v>0</v>
      </c>
      <c r="F29" s="411">
        <v>0</v>
      </c>
      <c r="G29" s="411">
        <v>0</v>
      </c>
      <c r="H29" s="411">
        <v>0</v>
      </c>
    </row>
    <row r="30" spans="2:8" x14ac:dyDescent="0.25">
      <c r="B30" s="21" t="s">
        <v>549</v>
      </c>
      <c r="C30" s="411">
        <v>0</v>
      </c>
      <c r="D30" s="411">
        <v>0</v>
      </c>
      <c r="E30" s="411">
        <v>0</v>
      </c>
      <c r="F30" s="411">
        <v>0</v>
      </c>
      <c r="G30" s="411">
        <v>0</v>
      </c>
      <c r="H30" s="411">
        <v>0</v>
      </c>
    </row>
    <row r="31" spans="2:8" x14ac:dyDescent="0.25">
      <c r="B31" s="21" t="s">
        <v>550</v>
      </c>
      <c r="C31" s="411">
        <v>0</v>
      </c>
      <c r="D31" s="411">
        <v>0</v>
      </c>
      <c r="E31" s="411">
        <v>0</v>
      </c>
      <c r="F31" s="411">
        <v>0</v>
      </c>
      <c r="G31" s="411">
        <v>0</v>
      </c>
      <c r="H31" s="411">
        <v>0</v>
      </c>
    </row>
    <row r="32" spans="2:8" x14ac:dyDescent="0.25">
      <c r="B32" s="21" t="s">
        <v>551</v>
      </c>
      <c r="C32" s="411">
        <v>0</v>
      </c>
      <c r="D32" s="411">
        <v>0</v>
      </c>
      <c r="E32" s="411">
        <v>0</v>
      </c>
      <c r="F32" s="411">
        <v>0</v>
      </c>
      <c r="G32" s="411">
        <v>0</v>
      </c>
      <c r="H32" s="411">
        <v>0</v>
      </c>
    </row>
    <row r="33" spans="2:8" x14ac:dyDescent="0.25">
      <c r="B33" s="21" t="s">
        <v>552</v>
      </c>
      <c r="C33" s="411">
        <v>0</v>
      </c>
      <c r="D33" s="411">
        <v>0</v>
      </c>
      <c r="E33" s="411">
        <v>0</v>
      </c>
      <c r="F33" s="411">
        <v>0</v>
      </c>
      <c r="G33" s="411">
        <v>0</v>
      </c>
      <c r="H33" s="411">
        <v>0</v>
      </c>
    </row>
    <row r="34" spans="2:8" x14ac:dyDescent="0.25">
      <c r="B34" s="13"/>
      <c r="C34" s="436"/>
      <c r="D34" s="38"/>
      <c r="E34" s="38"/>
      <c r="F34" s="38"/>
      <c r="G34" s="38"/>
      <c r="H34" s="434"/>
    </row>
    <row r="35" spans="2:8" x14ac:dyDescent="0.25">
      <c r="B35" s="20" t="s">
        <v>554</v>
      </c>
      <c r="C35" s="413">
        <f>C11+C23</f>
        <v>14282490</v>
      </c>
      <c r="D35" s="413">
        <f t="shared" ref="D35:H35" si="3">D11+D23</f>
        <v>14710964.699999999</v>
      </c>
      <c r="E35" s="413">
        <f t="shared" si="3"/>
        <v>15152293.641000001</v>
      </c>
      <c r="F35" s="413">
        <f t="shared" si="3"/>
        <v>15606862.450230002</v>
      </c>
      <c r="G35" s="413">
        <f t="shared" si="3"/>
        <v>16075068.323736904</v>
      </c>
      <c r="H35" s="413">
        <f t="shared" si="3"/>
        <v>16557320.373449009</v>
      </c>
    </row>
    <row r="36" spans="2:8" x14ac:dyDescent="0.25">
      <c r="B36" s="3"/>
      <c r="C36" s="437"/>
      <c r="D36" s="437"/>
      <c r="E36" s="437"/>
      <c r="F36" s="437"/>
      <c r="G36" s="437"/>
      <c r="H36" s="438"/>
    </row>
    <row r="37" spans="2:8" x14ac:dyDescent="0.25">
      <c r="C37" s="88"/>
      <c r="D37" s="88"/>
      <c r="E37" s="88"/>
      <c r="F37" s="88"/>
      <c r="G37" s="88"/>
      <c r="H37" s="88"/>
    </row>
    <row r="38" spans="2:8" x14ac:dyDescent="0.25">
      <c r="C38" s="88"/>
      <c r="D38" s="88"/>
      <c r="E38" s="88"/>
      <c r="F38" s="88"/>
      <c r="G38" s="88"/>
      <c r="H38" s="88"/>
    </row>
    <row r="39" spans="2:8" x14ac:dyDescent="0.25">
      <c r="C39" s="88"/>
      <c r="D39" s="88"/>
      <c r="E39" s="88"/>
      <c r="F39" s="88"/>
      <c r="G39" s="88"/>
      <c r="H39" s="88"/>
    </row>
    <row r="40" spans="2:8" x14ac:dyDescent="0.25">
      <c r="B40" s="184" t="s">
        <v>790</v>
      </c>
      <c r="C40" s="184" t="s">
        <v>791</v>
      </c>
      <c r="F40" s="186" t="s">
        <v>792</v>
      </c>
      <c r="G40" s="68"/>
      <c r="H40" s="88"/>
    </row>
    <row r="41" spans="2:8" x14ac:dyDescent="0.25">
      <c r="B41" s="184" t="s">
        <v>793</v>
      </c>
      <c r="C41" s="184" t="s">
        <v>794</v>
      </c>
      <c r="F41" s="184" t="s">
        <v>795</v>
      </c>
      <c r="G41" s="68"/>
      <c r="H41" s="88"/>
    </row>
    <row r="42" spans="2:8" x14ac:dyDescent="0.25">
      <c r="C42" s="88"/>
      <c r="D42" s="88"/>
      <c r="E42" s="88"/>
      <c r="F42" s="88"/>
      <c r="G42" s="88"/>
      <c r="H42" s="88"/>
    </row>
    <row r="43" spans="2:8" x14ac:dyDescent="0.25">
      <c r="C43" s="88"/>
      <c r="D43" s="88"/>
      <c r="E43" s="88"/>
      <c r="F43" s="88"/>
      <c r="G43" s="88"/>
      <c r="H43" s="88"/>
    </row>
    <row r="44" spans="2:8" x14ac:dyDescent="0.25">
      <c r="C44" s="88"/>
      <c r="D44" s="88"/>
      <c r="E44" s="88"/>
      <c r="F44" s="88"/>
      <c r="G44" s="88"/>
      <c r="H44" s="88"/>
    </row>
    <row r="45" spans="2:8" x14ac:dyDescent="0.25">
      <c r="C45" s="88"/>
      <c r="D45" s="88"/>
      <c r="E45" s="88"/>
      <c r="F45" s="88"/>
      <c r="G45" s="88"/>
      <c r="H45" s="88"/>
    </row>
  </sheetData>
  <mergeCells count="16">
    <mergeCell ref="B4:H4"/>
    <mergeCell ref="B5:H5"/>
    <mergeCell ref="B6:H6"/>
    <mergeCell ref="B7:H7"/>
    <mergeCell ref="B8:B10"/>
    <mergeCell ref="D8:D10"/>
    <mergeCell ref="E8:E10"/>
    <mergeCell ref="F8:F10"/>
    <mergeCell ref="G8:G10"/>
    <mergeCell ref="H8:H10"/>
    <mergeCell ref="H15:H16"/>
    <mergeCell ref="C15:C16"/>
    <mergeCell ref="D15:D16"/>
    <mergeCell ref="E15:E16"/>
    <mergeCell ref="F15:F16"/>
    <mergeCell ref="G15:G16"/>
  </mergeCells>
  <pageMargins left="0.7" right="0.7" top="0.75" bottom="0.75" header="0.3" footer="0.3"/>
  <pageSetup scale="7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6"/>
  <sheetViews>
    <sheetView topLeftCell="B3" zoomScale="160" zoomScaleNormal="160" workbookViewId="0">
      <selection activeCell="H10" sqref="H10"/>
    </sheetView>
  </sheetViews>
  <sheetFormatPr baseColWidth="10" defaultRowHeight="15" x14ac:dyDescent="0.25"/>
  <cols>
    <col min="2" max="2" width="40.7109375" customWidth="1"/>
    <col min="3" max="3" width="12.28515625" bestFit="1" customWidth="1"/>
    <col min="4" max="8" width="11.5703125" bestFit="1" customWidth="1"/>
  </cols>
  <sheetData>
    <row r="2" spans="2:8" x14ac:dyDescent="0.25">
      <c r="B2" s="5" t="s">
        <v>573</v>
      </c>
    </row>
    <row r="3" spans="2:8" ht="15.75" thickBot="1" x14ac:dyDescent="0.3"/>
    <row r="4" spans="2:8" x14ac:dyDescent="0.25">
      <c r="B4" s="450" t="s">
        <v>636</v>
      </c>
      <c r="C4" s="451"/>
      <c r="D4" s="451"/>
      <c r="E4" s="451"/>
      <c r="F4" s="451"/>
      <c r="G4" s="451"/>
      <c r="H4" s="452"/>
    </row>
    <row r="5" spans="2:8" x14ac:dyDescent="0.25">
      <c r="B5" s="453" t="s">
        <v>556</v>
      </c>
      <c r="C5" s="454"/>
      <c r="D5" s="454"/>
      <c r="E5" s="454"/>
      <c r="F5" s="454"/>
      <c r="G5" s="454"/>
      <c r="H5" s="455"/>
    </row>
    <row r="6" spans="2:8" ht="30.75" customHeight="1" x14ac:dyDescent="0.25">
      <c r="B6" s="453" t="s">
        <v>2</v>
      </c>
      <c r="C6" s="454"/>
      <c r="D6" s="454"/>
      <c r="E6" s="454"/>
      <c r="F6" s="454"/>
      <c r="G6" s="454"/>
      <c r="H6" s="455"/>
    </row>
    <row r="7" spans="2:8" x14ac:dyDescent="0.25">
      <c r="B7" s="654" t="s">
        <v>505</v>
      </c>
      <c r="C7" s="653" t="s">
        <v>557</v>
      </c>
      <c r="D7" s="653" t="s">
        <v>558</v>
      </c>
      <c r="E7" s="653" t="s">
        <v>559</v>
      </c>
      <c r="F7" s="653" t="s">
        <v>560</v>
      </c>
      <c r="G7" s="283" t="s">
        <v>561</v>
      </c>
      <c r="H7" s="285" t="s">
        <v>562</v>
      </c>
    </row>
    <row r="8" spans="2:8" x14ac:dyDescent="0.25">
      <c r="B8" s="616"/>
      <c r="C8" s="648"/>
      <c r="D8" s="648"/>
      <c r="E8" s="648"/>
      <c r="F8" s="648"/>
      <c r="G8" s="195" t="s">
        <v>266</v>
      </c>
      <c r="H8" s="248" t="s">
        <v>563</v>
      </c>
    </row>
    <row r="9" spans="2:8" x14ac:dyDescent="0.25">
      <c r="B9" s="616"/>
      <c r="C9" s="542"/>
      <c r="D9" s="542"/>
      <c r="E9" s="542"/>
      <c r="F9" s="542"/>
      <c r="G9" s="23"/>
      <c r="H9" s="249" t="s">
        <v>564</v>
      </c>
    </row>
    <row r="10" spans="2:8" x14ac:dyDescent="0.25">
      <c r="B10" s="655"/>
      <c r="C10" s="284">
        <v>2013</v>
      </c>
      <c r="D10" s="284">
        <v>2014</v>
      </c>
      <c r="E10" s="284">
        <v>2015</v>
      </c>
      <c r="F10" s="284">
        <v>2016</v>
      </c>
      <c r="G10" s="286">
        <v>2017</v>
      </c>
      <c r="H10" s="445">
        <v>2018</v>
      </c>
    </row>
    <row r="11" spans="2:8" x14ac:dyDescent="0.25">
      <c r="B11" s="218"/>
      <c r="C11" s="205"/>
      <c r="D11" s="205"/>
      <c r="E11" s="205"/>
      <c r="F11" s="205"/>
      <c r="G11" s="205"/>
      <c r="H11" s="287"/>
    </row>
    <row r="12" spans="2:8" x14ac:dyDescent="0.25">
      <c r="B12" s="288" t="s">
        <v>565</v>
      </c>
      <c r="C12" s="652">
        <f>SUM(C14:C25)</f>
        <v>10929135</v>
      </c>
      <c r="D12" s="652">
        <f>SUM(D14:D25)</f>
        <v>11647954</v>
      </c>
      <c r="E12" s="652">
        <f t="shared" ref="E12:H12" si="0">SUM(E14:E25)</f>
        <v>14585071</v>
      </c>
      <c r="F12" s="652">
        <f t="shared" si="0"/>
        <v>14007164</v>
      </c>
      <c r="G12" s="652">
        <f t="shared" si="0"/>
        <v>14254781.34</v>
      </c>
      <c r="H12" s="652">
        <f t="shared" si="0"/>
        <v>0</v>
      </c>
    </row>
    <row r="13" spans="2:8" x14ac:dyDescent="0.25">
      <c r="B13" s="289" t="s">
        <v>510</v>
      </c>
      <c r="C13" s="652"/>
      <c r="D13" s="652"/>
      <c r="E13" s="652"/>
      <c r="F13" s="652"/>
      <c r="G13" s="652"/>
      <c r="H13" s="652"/>
    </row>
    <row r="14" spans="2:8" x14ac:dyDescent="0.25">
      <c r="B14" s="290" t="s">
        <v>511</v>
      </c>
      <c r="C14" s="96">
        <v>0</v>
      </c>
      <c r="D14" s="96">
        <v>0</v>
      </c>
      <c r="E14" s="96">
        <v>0</v>
      </c>
      <c r="F14" s="96">
        <v>0</v>
      </c>
      <c r="G14" s="291">
        <v>0</v>
      </c>
      <c r="H14" s="291">
        <v>0</v>
      </c>
    </row>
    <row r="15" spans="2:8" x14ac:dyDescent="0.25">
      <c r="B15" s="290" t="s">
        <v>512</v>
      </c>
      <c r="C15" s="96">
        <v>0</v>
      </c>
      <c r="D15" s="96">
        <v>0</v>
      </c>
      <c r="E15" s="96">
        <v>0</v>
      </c>
      <c r="F15" s="96">
        <v>0</v>
      </c>
      <c r="G15" s="291">
        <v>0</v>
      </c>
      <c r="H15" s="291">
        <v>0</v>
      </c>
    </row>
    <row r="16" spans="2:8" x14ac:dyDescent="0.25">
      <c r="B16" s="290" t="s">
        <v>513</v>
      </c>
      <c r="C16" s="96">
        <v>0</v>
      </c>
      <c r="D16" s="96">
        <v>0</v>
      </c>
      <c r="E16" s="96">
        <v>0</v>
      </c>
      <c r="F16" s="96">
        <v>0</v>
      </c>
      <c r="G16" s="291">
        <v>0</v>
      </c>
      <c r="H16" s="291">
        <v>0</v>
      </c>
    </row>
    <row r="17" spans="2:8" x14ac:dyDescent="0.25">
      <c r="B17" s="290" t="s">
        <v>514</v>
      </c>
      <c r="C17" s="96">
        <v>0</v>
      </c>
      <c r="D17" s="96">
        <v>0</v>
      </c>
      <c r="E17" s="96">
        <v>0</v>
      </c>
      <c r="F17" s="96">
        <v>0</v>
      </c>
      <c r="G17" s="291">
        <v>0</v>
      </c>
      <c r="H17" s="291">
        <v>0</v>
      </c>
    </row>
    <row r="18" spans="2:8" x14ac:dyDescent="0.25">
      <c r="B18" s="290" t="s">
        <v>515</v>
      </c>
      <c r="C18" s="96">
        <v>0</v>
      </c>
      <c r="D18" s="96">
        <v>0</v>
      </c>
      <c r="E18" s="96">
        <v>0</v>
      </c>
      <c r="F18" s="96">
        <v>0</v>
      </c>
      <c r="G18" s="291">
        <v>0</v>
      </c>
      <c r="H18" s="291">
        <v>0</v>
      </c>
    </row>
    <row r="19" spans="2:8" x14ac:dyDescent="0.25">
      <c r="B19" s="290" t="s">
        <v>516</v>
      </c>
      <c r="C19" s="96">
        <v>0</v>
      </c>
      <c r="D19" s="96">
        <v>0</v>
      </c>
      <c r="E19" s="96">
        <v>0</v>
      </c>
      <c r="F19" s="96">
        <v>0</v>
      </c>
      <c r="G19" s="291">
        <v>0</v>
      </c>
      <c r="H19" s="291">
        <v>0</v>
      </c>
    </row>
    <row r="20" spans="2:8" x14ac:dyDescent="0.25">
      <c r="B20" s="290" t="s">
        <v>517</v>
      </c>
      <c r="C20" s="96">
        <v>0</v>
      </c>
      <c r="D20" s="96">
        <v>0</v>
      </c>
      <c r="E20" s="96">
        <v>0</v>
      </c>
      <c r="F20" s="96">
        <v>0</v>
      </c>
      <c r="G20" s="291">
        <v>0</v>
      </c>
      <c r="H20" s="291">
        <v>0</v>
      </c>
    </row>
    <row r="21" spans="2:8" x14ac:dyDescent="0.25">
      <c r="B21" s="290" t="s">
        <v>518</v>
      </c>
      <c r="C21" s="96">
        <v>0</v>
      </c>
      <c r="D21" s="96">
        <v>0</v>
      </c>
      <c r="E21" s="96">
        <v>0</v>
      </c>
      <c r="F21" s="96">
        <v>0</v>
      </c>
      <c r="G21" s="291">
        <v>0</v>
      </c>
      <c r="H21" s="291">
        <v>0</v>
      </c>
    </row>
    <row r="22" spans="2:8" x14ac:dyDescent="0.25">
      <c r="B22" s="290" t="s">
        <v>519</v>
      </c>
      <c r="C22" s="96">
        <v>0</v>
      </c>
      <c r="D22" s="96">
        <v>0</v>
      </c>
      <c r="E22" s="96">
        <v>0</v>
      </c>
      <c r="F22" s="96">
        <v>0</v>
      </c>
      <c r="G22" s="291">
        <v>0</v>
      </c>
      <c r="H22" s="291">
        <v>0</v>
      </c>
    </row>
    <row r="23" spans="2:8" x14ac:dyDescent="0.25">
      <c r="B23" s="290" t="s">
        <v>520</v>
      </c>
      <c r="C23" s="96">
        <v>9654000</v>
      </c>
      <c r="D23" s="96">
        <v>10011198</v>
      </c>
      <c r="E23" s="96">
        <v>12957661</v>
      </c>
      <c r="F23" s="96">
        <v>12874937</v>
      </c>
      <c r="G23" s="292">
        <v>12638230</v>
      </c>
      <c r="H23" s="292">
        <v>0</v>
      </c>
    </row>
    <row r="24" spans="2:8" x14ac:dyDescent="0.25">
      <c r="B24" s="290" t="s">
        <v>521</v>
      </c>
      <c r="C24" s="96">
        <v>0</v>
      </c>
      <c r="D24" s="96">
        <v>0</v>
      </c>
      <c r="E24" s="96">
        <v>0</v>
      </c>
      <c r="F24" s="96">
        <v>0</v>
      </c>
      <c r="G24" s="291">
        <v>0</v>
      </c>
      <c r="H24" s="291">
        <v>0</v>
      </c>
    </row>
    <row r="25" spans="2:8" x14ac:dyDescent="0.25">
      <c r="B25" s="290" t="s">
        <v>522</v>
      </c>
      <c r="C25" s="96">
        <v>1275135</v>
      </c>
      <c r="D25" s="96">
        <v>1636756</v>
      </c>
      <c r="E25" s="96">
        <v>1627410</v>
      </c>
      <c r="F25" s="96">
        <v>1132227</v>
      </c>
      <c r="G25" s="291">
        <f>1463551.34+153000</f>
        <v>1616551.34</v>
      </c>
      <c r="H25" s="291">
        <v>0</v>
      </c>
    </row>
    <row r="26" spans="2:8" x14ac:dyDescent="0.25">
      <c r="B26" s="55"/>
      <c r="C26" s="206"/>
      <c r="D26" s="206"/>
      <c r="E26" s="206"/>
      <c r="F26" s="206"/>
      <c r="G26" s="206"/>
      <c r="H26" s="293"/>
    </row>
    <row r="27" spans="2:8" x14ac:dyDescent="0.25">
      <c r="B27" s="288" t="s">
        <v>566</v>
      </c>
      <c r="C27" s="98">
        <f>SUM(C28:C33)</f>
        <v>0</v>
      </c>
      <c r="D27" s="98">
        <f t="shared" ref="D27:H27" si="1">SUM(D28:D33)</f>
        <v>0</v>
      </c>
      <c r="E27" s="98">
        <f t="shared" si="1"/>
        <v>0</v>
      </c>
      <c r="F27" s="98">
        <f t="shared" si="1"/>
        <v>0</v>
      </c>
      <c r="G27" s="98">
        <f t="shared" si="1"/>
        <v>0</v>
      </c>
      <c r="H27" s="294">
        <f t="shared" si="1"/>
        <v>0</v>
      </c>
    </row>
    <row r="28" spans="2:8" x14ac:dyDescent="0.25">
      <c r="B28" s="290" t="s">
        <v>524</v>
      </c>
      <c r="C28" s="206">
        <v>0</v>
      </c>
      <c r="D28" s="206">
        <v>0</v>
      </c>
      <c r="E28" s="206">
        <v>0</v>
      </c>
      <c r="F28" s="206">
        <v>0</v>
      </c>
      <c r="G28" s="206">
        <v>0</v>
      </c>
      <c r="H28" s="293">
        <v>0</v>
      </c>
    </row>
    <row r="29" spans="2:8" x14ac:dyDescent="0.25">
      <c r="B29" s="290" t="s">
        <v>525</v>
      </c>
      <c r="C29" s="206">
        <v>0</v>
      </c>
      <c r="D29" s="206">
        <v>0</v>
      </c>
      <c r="E29" s="206">
        <v>0</v>
      </c>
      <c r="F29" s="206">
        <v>0</v>
      </c>
      <c r="G29" s="206">
        <v>0</v>
      </c>
      <c r="H29" s="293">
        <v>0</v>
      </c>
    </row>
    <row r="30" spans="2:8" x14ac:dyDescent="0.25">
      <c r="B30" s="290" t="s">
        <v>526</v>
      </c>
      <c r="C30" s="206">
        <v>0</v>
      </c>
      <c r="D30" s="206">
        <v>0</v>
      </c>
      <c r="E30" s="206">
        <v>0</v>
      </c>
      <c r="F30" s="206">
        <v>0</v>
      </c>
      <c r="G30" s="206">
        <v>0</v>
      </c>
      <c r="H30" s="293">
        <v>0</v>
      </c>
    </row>
    <row r="31" spans="2:8" x14ac:dyDescent="0.25">
      <c r="B31" s="290" t="s">
        <v>567</v>
      </c>
      <c r="C31" s="650">
        <v>0</v>
      </c>
      <c r="D31" s="650">
        <v>0</v>
      </c>
      <c r="E31" s="650">
        <v>0</v>
      </c>
      <c r="F31" s="650">
        <v>0</v>
      </c>
      <c r="G31" s="650">
        <v>0</v>
      </c>
      <c r="H31" s="651">
        <v>0</v>
      </c>
    </row>
    <row r="32" spans="2:8" x14ac:dyDescent="0.25">
      <c r="B32" s="295" t="s">
        <v>334</v>
      </c>
      <c r="C32" s="650"/>
      <c r="D32" s="650"/>
      <c r="E32" s="650"/>
      <c r="F32" s="650"/>
      <c r="G32" s="650"/>
      <c r="H32" s="651"/>
    </row>
    <row r="33" spans="2:8" x14ac:dyDescent="0.25">
      <c r="B33" s="290" t="s">
        <v>529</v>
      </c>
      <c r="C33" s="206">
        <v>0</v>
      </c>
      <c r="D33" s="206">
        <v>0</v>
      </c>
      <c r="E33" s="206">
        <v>0</v>
      </c>
      <c r="F33" s="206">
        <v>0</v>
      </c>
      <c r="G33" s="206">
        <v>0</v>
      </c>
      <c r="H33" s="293">
        <v>0</v>
      </c>
    </row>
    <row r="34" spans="2:8" x14ac:dyDescent="0.25">
      <c r="B34" s="55"/>
      <c r="C34" s="97"/>
      <c r="D34" s="97"/>
      <c r="E34" s="97"/>
      <c r="F34" s="97"/>
      <c r="G34" s="97"/>
      <c r="H34" s="296"/>
    </row>
    <row r="35" spans="2:8" x14ac:dyDescent="0.25">
      <c r="B35" s="288" t="s">
        <v>568</v>
      </c>
      <c r="C35" s="98">
        <f>C36</f>
        <v>0</v>
      </c>
      <c r="D35" s="98">
        <f t="shared" ref="D35:H35" si="2">D36</f>
        <v>0</v>
      </c>
      <c r="E35" s="98">
        <f t="shared" si="2"/>
        <v>0</v>
      </c>
      <c r="F35" s="98">
        <f t="shared" si="2"/>
        <v>0</v>
      </c>
      <c r="G35" s="98">
        <f t="shared" si="2"/>
        <v>0</v>
      </c>
      <c r="H35" s="294">
        <f t="shared" si="2"/>
        <v>0</v>
      </c>
    </row>
    <row r="36" spans="2:8" x14ac:dyDescent="0.25">
      <c r="B36" s="269" t="s">
        <v>337</v>
      </c>
      <c r="C36" s="206">
        <v>0</v>
      </c>
      <c r="D36" s="206">
        <v>0</v>
      </c>
      <c r="E36" s="206">
        <v>0</v>
      </c>
      <c r="F36" s="206">
        <v>0</v>
      </c>
      <c r="G36" s="206">
        <v>0</v>
      </c>
      <c r="H36" s="293">
        <v>0</v>
      </c>
    </row>
    <row r="37" spans="2:8" x14ac:dyDescent="0.25">
      <c r="B37" s="55"/>
      <c r="C37" s="206"/>
      <c r="D37" s="206"/>
      <c r="E37" s="206"/>
      <c r="F37" s="206"/>
      <c r="G37" s="206"/>
      <c r="H37" s="293"/>
    </row>
    <row r="38" spans="2:8" x14ac:dyDescent="0.25">
      <c r="B38" s="288" t="s">
        <v>569</v>
      </c>
      <c r="C38" s="207">
        <f>C12+C27+C35</f>
        <v>10929135</v>
      </c>
      <c r="D38" s="207">
        <f t="shared" ref="D38:H38" si="3">D12+D27+D35</f>
        <v>11647954</v>
      </c>
      <c r="E38" s="207">
        <f t="shared" si="3"/>
        <v>14585071</v>
      </c>
      <c r="F38" s="207">
        <f t="shared" si="3"/>
        <v>14007164</v>
      </c>
      <c r="G38" s="207">
        <f t="shared" si="3"/>
        <v>14254781.34</v>
      </c>
      <c r="H38" s="297">
        <f t="shared" si="3"/>
        <v>0</v>
      </c>
    </row>
    <row r="39" spans="2:8" x14ac:dyDescent="0.25">
      <c r="B39" s="55"/>
      <c r="C39" s="206"/>
      <c r="D39" s="206"/>
      <c r="E39" s="206"/>
      <c r="F39" s="206"/>
      <c r="G39" s="206"/>
      <c r="H39" s="293"/>
    </row>
    <row r="40" spans="2:8" x14ac:dyDescent="0.25">
      <c r="B40" s="209" t="s">
        <v>339</v>
      </c>
      <c r="C40" s="206"/>
      <c r="D40" s="206"/>
      <c r="E40" s="206"/>
      <c r="F40" s="206"/>
      <c r="G40" s="206"/>
      <c r="H40" s="293"/>
    </row>
    <row r="41" spans="2:8" x14ac:dyDescent="0.25">
      <c r="B41" s="269" t="s">
        <v>570</v>
      </c>
      <c r="C41" s="650">
        <v>0</v>
      </c>
      <c r="D41" s="650">
        <v>0</v>
      </c>
      <c r="E41" s="650">
        <v>0</v>
      </c>
      <c r="F41" s="650">
        <v>0</v>
      </c>
      <c r="G41" s="650">
        <v>0</v>
      </c>
      <c r="H41" s="651">
        <v>0</v>
      </c>
    </row>
    <row r="42" spans="2:8" x14ac:dyDescent="0.25">
      <c r="B42" s="269" t="s">
        <v>571</v>
      </c>
      <c r="C42" s="650"/>
      <c r="D42" s="650"/>
      <c r="E42" s="650"/>
      <c r="F42" s="650"/>
      <c r="G42" s="650"/>
      <c r="H42" s="651"/>
    </row>
    <row r="43" spans="2:8" x14ac:dyDescent="0.25">
      <c r="B43" s="269" t="s">
        <v>572</v>
      </c>
      <c r="C43" s="650">
        <v>0</v>
      </c>
      <c r="D43" s="650">
        <v>0</v>
      </c>
      <c r="E43" s="650">
        <v>0</v>
      </c>
      <c r="F43" s="650">
        <v>0</v>
      </c>
      <c r="G43" s="650">
        <v>0</v>
      </c>
      <c r="H43" s="651">
        <v>0</v>
      </c>
    </row>
    <row r="44" spans="2:8" x14ac:dyDescent="0.25">
      <c r="B44" s="269" t="s">
        <v>306</v>
      </c>
      <c r="C44" s="650"/>
      <c r="D44" s="650"/>
      <c r="E44" s="650"/>
      <c r="F44" s="650"/>
      <c r="G44" s="650"/>
      <c r="H44" s="651"/>
    </row>
    <row r="45" spans="2:8" x14ac:dyDescent="0.25">
      <c r="B45" s="209" t="s">
        <v>537</v>
      </c>
      <c r="C45" s="98">
        <f t="shared" ref="C45:H45" si="4">C41+C43</f>
        <v>0</v>
      </c>
      <c r="D45" s="98">
        <f t="shared" si="4"/>
        <v>0</v>
      </c>
      <c r="E45" s="98">
        <f t="shared" si="4"/>
        <v>0</v>
      </c>
      <c r="F45" s="98">
        <f t="shared" si="4"/>
        <v>0</v>
      </c>
      <c r="G45" s="98">
        <f t="shared" si="4"/>
        <v>0</v>
      </c>
      <c r="H45" s="294">
        <f t="shared" si="4"/>
        <v>0</v>
      </c>
    </row>
    <row r="46" spans="2:8" ht="15.75" thickBot="1" x14ac:dyDescent="0.3">
      <c r="B46" s="57"/>
      <c r="C46" s="298"/>
      <c r="D46" s="298"/>
      <c r="E46" s="298"/>
      <c r="F46" s="298"/>
      <c r="G46" s="298"/>
      <c r="H46" s="299"/>
    </row>
    <row r="48" spans="2:8" x14ac:dyDescent="0.25">
      <c r="B48" s="475" t="s">
        <v>574</v>
      </c>
      <c r="C48" s="475"/>
      <c r="D48" s="475"/>
      <c r="E48" s="475"/>
      <c r="F48" s="475"/>
      <c r="G48" s="475"/>
    </row>
    <row r="49" spans="2:7" x14ac:dyDescent="0.25">
      <c r="B49" s="475" t="s">
        <v>575</v>
      </c>
      <c r="C49" s="475"/>
      <c r="D49" s="475"/>
      <c r="E49" s="475"/>
      <c r="F49" s="475"/>
      <c r="G49" s="475"/>
    </row>
    <row r="50" spans="2:7" x14ac:dyDescent="0.25">
      <c r="B50" s="90" t="s">
        <v>663</v>
      </c>
      <c r="C50" s="91"/>
      <c r="D50" s="91"/>
      <c r="E50" s="91"/>
    </row>
    <row r="55" spans="2:7" x14ac:dyDescent="0.25">
      <c r="B55" s="184" t="s">
        <v>790</v>
      </c>
      <c r="C55" s="184" t="s">
        <v>791</v>
      </c>
      <c r="F55" s="186" t="s">
        <v>792</v>
      </c>
      <c r="G55" s="68"/>
    </row>
    <row r="56" spans="2:7" x14ac:dyDescent="0.25">
      <c r="B56" s="184" t="s">
        <v>793</v>
      </c>
      <c r="C56" s="184" t="s">
        <v>794</v>
      </c>
      <c r="F56" s="184" t="s">
        <v>795</v>
      </c>
      <c r="G56" s="68"/>
    </row>
  </sheetData>
  <mergeCells count="34">
    <mergeCell ref="B4:H4"/>
    <mergeCell ref="B5:H5"/>
    <mergeCell ref="B6:H6"/>
    <mergeCell ref="C7:C9"/>
    <mergeCell ref="D7:D9"/>
    <mergeCell ref="E7:E9"/>
    <mergeCell ref="F7:F9"/>
    <mergeCell ref="B7:B10"/>
    <mergeCell ref="H31:H32"/>
    <mergeCell ref="C12:C13"/>
    <mergeCell ref="D12:D13"/>
    <mergeCell ref="E12:E13"/>
    <mergeCell ref="F12:F13"/>
    <mergeCell ref="G12:G13"/>
    <mergeCell ref="H12:H13"/>
    <mergeCell ref="C31:C32"/>
    <mergeCell ref="D31:D32"/>
    <mergeCell ref="E31:E32"/>
    <mergeCell ref="F31:F32"/>
    <mergeCell ref="G31:G32"/>
    <mergeCell ref="H43:H44"/>
    <mergeCell ref="C41:C42"/>
    <mergeCell ref="D41:D42"/>
    <mergeCell ref="E41:E42"/>
    <mergeCell ref="F41:F42"/>
    <mergeCell ref="G41:G42"/>
    <mergeCell ref="H41:H42"/>
    <mergeCell ref="B48:G48"/>
    <mergeCell ref="B49:G49"/>
    <mergeCell ref="C43:C44"/>
    <mergeCell ref="D43:D44"/>
    <mergeCell ref="E43:E44"/>
    <mergeCell ref="F43:F44"/>
    <mergeCell ref="G43:G44"/>
  </mergeCells>
  <pageMargins left="0.7" right="0.7" top="0.75" bottom="0.75" header="0.3" footer="0.3"/>
  <pageSetup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5"/>
  <sheetViews>
    <sheetView topLeftCell="A17" zoomScale="160" zoomScaleNormal="160" workbookViewId="0">
      <selection activeCell="E28" sqref="E28"/>
    </sheetView>
  </sheetViews>
  <sheetFormatPr baseColWidth="10" defaultRowHeight="15" x14ac:dyDescent="0.25"/>
  <cols>
    <col min="2" max="2" width="40.5703125" customWidth="1"/>
  </cols>
  <sheetData>
    <row r="3" spans="2:9" x14ac:dyDescent="0.25">
      <c r="B3" s="5" t="s">
        <v>580</v>
      </c>
    </row>
    <row r="4" spans="2:9" ht="15.75" thickBot="1" x14ac:dyDescent="0.3"/>
    <row r="5" spans="2:9" x14ac:dyDescent="0.25">
      <c r="B5" s="450" t="s">
        <v>636</v>
      </c>
      <c r="C5" s="451"/>
      <c r="D5" s="451"/>
      <c r="E5" s="451"/>
      <c r="F5" s="451"/>
      <c r="G5" s="451"/>
      <c r="H5" s="452"/>
    </row>
    <row r="6" spans="2:9" x14ac:dyDescent="0.25">
      <c r="B6" s="453" t="s">
        <v>576</v>
      </c>
      <c r="C6" s="454"/>
      <c r="D6" s="454"/>
      <c r="E6" s="454"/>
      <c r="F6" s="454"/>
      <c r="G6" s="454"/>
      <c r="H6" s="455"/>
    </row>
    <row r="7" spans="2:9" ht="32.25" customHeight="1" x14ac:dyDescent="0.25">
      <c r="B7" s="453" t="s">
        <v>2</v>
      </c>
      <c r="C7" s="454"/>
      <c r="D7" s="454"/>
      <c r="E7" s="454"/>
      <c r="F7" s="454"/>
      <c r="G7" s="454"/>
      <c r="H7" s="455"/>
    </row>
    <row r="8" spans="2:9" x14ac:dyDescent="0.25">
      <c r="B8" s="487" t="s">
        <v>505</v>
      </c>
      <c r="C8" s="541" t="s">
        <v>557</v>
      </c>
      <c r="D8" s="541" t="s">
        <v>558</v>
      </c>
      <c r="E8" s="541" t="s">
        <v>559</v>
      </c>
      <c r="F8" s="541" t="s">
        <v>560</v>
      </c>
      <c r="G8" s="541" t="s">
        <v>577</v>
      </c>
      <c r="H8" s="247" t="s">
        <v>562</v>
      </c>
    </row>
    <row r="9" spans="2:9" x14ac:dyDescent="0.25">
      <c r="B9" s="453"/>
      <c r="C9" s="648"/>
      <c r="D9" s="648"/>
      <c r="E9" s="648"/>
      <c r="F9" s="648"/>
      <c r="G9" s="648"/>
      <c r="H9" s="248" t="s">
        <v>563</v>
      </c>
    </row>
    <row r="10" spans="2:9" x14ac:dyDescent="0.25">
      <c r="B10" s="453"/>
      <c r="C10" s="542"/>
      <c r="D10" s="542"/>
      <c r="E10" s="542"/>
      <c r="F10" s="542"/>
      <c r="G10" s="542"/>
      <c r="H10" s="249" t="s">
        <v>564</v>
      </c>
    </row>
    <row r="11" spans="2:9" x14ac:dyDescent="0.25">
      <c r="B11" s="453"/>
      <c r="C11" s="442">
        <v>2013</v>
      </c>
      <c r="D11" s="442">
        <v>2014</v>
      </c>
      <c r="E11" s="442">
        <v>2015</v>
      </c>
      <c r="F11" s="442">
        <v>2016</v>
      </c>
      <c r="G11" s="441">
        <v>2017</v>
      </c>
      <c r="H11" s="446">
        <v>2018</v>
      </c>
    </row>
    <row r="12" spans="2:9" x14ac:dyDescent="0.25">
      <c r="B12" s="300" t="s">
        <v>664</v>
      </c>
      <c r="C12" s="92">
        <f t="shared" ref="C12:G12" si="0">SUM(C13:C21)</f>
        <v>9400386</v>
      </c>
      <c r="D12" s="92">
        <f t="shared" si="0"/>
        <v>10124563</v>
      </c>
      <c r="E12" s="92">
        <f t="shared" si="0"/>
        <v>13566532</v>
      </c>
      <c r="F12" s="92">
        <f t="shared" si="0"/>
        <v>12569366</v>
      </c>
      <c r="G12" s="301">
        <f t="shared" si="0"/>
        <v>13782677</v>
      </c>
      <c r="H12" s="301">
        <f t="shared" ref="H12" si="1">SUM(H13:H21)</f>
        <v>0</v>
      </c>
      <c r="I12" s="277"/>
    </row>
    <row r="13" spans="2:9" x14ac:dyDescent="0.25">
      <c r="B13" s="302" t="s">
        <v>543</v>
      </c>
      <c r="C13" s="93">
        <v>6968053</v>
      </c>
      <c r="D13" s="93">
        <v>8001233</v>
      </c>
      <c r="E13" s="93">
        <v>8274096</v>
      </c>
      <c r="F13" s="93">
        <v>7375690</v>
      </c>
      <c r="G13" s="303">
        <v>7892758</v>
      </c>
      <c r="H13" s="303"/>
      <c r="I13" s="77"/>
    </row>
    <row r="14" spans="2:9" x14ac:dyDescent="0.25">
      <c r="B14" s="302" t="s">
        <v>544</v>
      </c>
      <c r="C14" s="93">
        <v>191104</v>
      </c>
      <c r="D14" s="93">
        <v>146509</v>
      </c>
      <c r="E14" s="93">
        <v>170402</v>
      </c>
      <c r="F14" s="93">
        <v>210497</v>
      </c>
      <c r="G14" s="303">
        <v>221712</v>
      </c>
      <c r="H14" s="303"/>
      <c r="I14" s="77"/>
    </row>
    <row r="15" spans="2:9" x14ac:dyDescent="0.25">
      <c r="B15" s="302" t="s">
        <v>545</v>
      </c>
      <c r="C15" s="93">
        <v>2129870</v>
      </c>
      <c r="D15" s="93">
        <v>1883492</v>
      </c>
      <c r="E15" s="94">
        <v>2296040</v>
      </c>
      <c r="F15" s="94">
        <v>4804376</v>
      </c>
      <c r="G15" s="304">
        <v>5410741</v>
      </c>
      <c r="H15" s="304"/>
    </row>
    <row r="16" spans="2:9" x14ac:dyDescent="0.25">
      <c r="B16" s="305" t="s">
        <v>578</v>
      </c>
      <c r="C16" s="94">
        <v>45756</v>
      </c>
      <c r="D16" s="94">
        <v>61554</v>
      </c>
      <c r="E16" s="94">
        <v>2825994</v>
      </c>
      <c r="F16" s="94">
        <v>159799</v>
      </c>
      <c r="G16" s="304">
        <v>90000</v>
      </c>
      <c r="H16" s="304"/>
    </row>
    <row r="17" spans="2:8" x14ac:dyDescent="0.25">
      <c r="B17" s="305" t="s">
        <v>548</v>
      </c>
      <c r="C17" s="94">
        <v>65603</v>
      </c>
      <c r="D17" s="94">
        <v>31775</v>
      </c>
      <c r="E17" s="94">
        <v>0</v>
      </c>
      <c r="F17" s="94">
        <v>19004</v>
      </c>
      <c r="G17" s="304">
        <v>167466</v>
      </c>
      <c r="H17" s="304"/>
    </row>
    <row r="18" spans="2:8" x14ac:dyDescent="0.25">
      <c r="B18" s="305" t="s">
        <v>549</v>
      </c>
      <c r="C18" s="94">
        <v>0</v>
      </c>
      <c r="D18" s="94">
        <v>0</v>
      </c>
      <c r="E18" s="94">
        <v>0</v>
      </c>
      <c r="F18" s="94">
        <v>0</v>
      </c>
      <c r="G18" s="303">
        <v>0</v>
      </c>
      <c r="H18" s="303"/>
    </row>
    <row r="19" spans="2:8" x14ac:dyDescent="0.25">
      <c r="B19" s="305" t="s">
        <v>550</v>
      </c>
      <c r="C19" s="94">
        <v>0</v>
      </c>
      <c r="D19" s="94">
        <v>0</v>
      </c>
      <c r="E19" s="94">
        <v>0</v>
      </c>
      <c r="F19" s="94">
        <v>0</v>
      </c>
      <c r="G19" s="303">
        <v>0</v>
      </c>
      <c r="H19" s="303"/>
    </row>
    <row r="20" spans="2:8" x14ac:dyDescent="0.25">
      <c r="B20" s="305" t="s">
        <v>551</v>
      </c>
      <c r="C20" s="94">
        <v>0</v>
      </c>
      <c r="D20" s="94">
        <v>0</v>
      </c>
      <c r="E20" s="94">
        <v>0</v>
      </c>
      <c r="F20" s="94">
        <v>0</v>
      </c>
      <c r="G20" s="303">
        <v>0</v>
      </c>
      <c r="H20" s="303"/>
    </row>
    <row r="21" spans="2:8" x14ac:dyDescent="0.25">
      <c r="B21" s="305" t="s">
        <v>552</v>
      </c>
      <c r="C21" s="94">
        <v>0</v>
      </c>
      <c r="D21" s="94">
        <v>0</v>
      </c>
      <c r="E21" s="94">
        <v>0</v>
      </c>
      <c r="F21" s="94">
        <v>0</v>
      </c>
      <c r="G21" s="303">
        <v>0</v>
      </c>
      <c r="H21" s="303"/>
    </row>
    <row r="22" spans="2:8" x14ac:dyDescent="0.25">
      <c r="B22" s="305" t="s">
        <v>553</v>
      </c>
      <c r="C22" s="95">
        <f t="shared" ref="C22:G22" si="2">SUM(C23:C31)</f>
        <v>0</v>
      </c>
      <c r="D22" s="95">
        <f t="shared" si="2"/>
        <v>0</v>
      </c>
      <c r="E22" s="95">
        <f t="shared" si="2"/>
        <v>0</v>
      </c>
      <c r="F22" s="95">
        <f t="shared" si="2"/>
        <v>0</v>
      </c>
      <c r="G22" s="306">
        <f t="shared" si="2"/>
        <v>0</v>
      </c>
      <c r="H22" s="306">
        <f t="shared" ref="H22" si="3">SUM(H23:H31)</f>
        <v>0</v>
      </c>
    </row>
    <row r="23" spans="2:8" x14ac:dyDescent="0.25">
      <c r="B23" s="305" t="s">
        <v>543</v>
      </c>
      <c r="C23" s="94">
        <v>0</v>
      </c>
      <c r="D23" s="94">
        <v>0</v>
      </c>
      <c r="E23" s="94">
        <v>0</v>
      </c>
      <c r="F23" s="94">
        <v>0</v>
      </c>
      <c r="G23" s="303">
        <v>0</v>
      </c>
      <c r="H23" s="303">
        <v>0</v>
      </c>
    </row>
    <row r="24" spans="2:8" x14ac:dyDescent="0.25">
      <c r="B24" s="305" t="s">
        <v>544</v>
      </c>
      <c r="C24" s="94">
        <v>0</v>
      </c>
      <c r="D24" s="94">
        <v>0</v>
      </c>
      <c r="E24" s="94">
        <v>0</v>
      </c>
      <c r="F24" s="94">
        <v>0</v>
      </c>
      <c r="G24" s="303">
        <v>0</v>
      </c>
      <c r="H24" s="303">
        <v>0</v>
      </c>
    </row>
    <row r="25" spans="2:8" x14ac:dyDescent="0.25">
      <c r="B25" s="305" t="s">
        <v>545</v>
      </c>
      <c r="C25" s="94">
        <v>0</v>
      </c>
      <c r="D25" s="94">
        <v>0</v>
      </c>
      <c r="E25" s="94">
        <v>0</v>
      </c>
      <c r="F25" s="94">
        <v>0</v>
      </c>
      <c r="G25" s="303">
        <v>0</v>
      </c>
      <c r="H25" s="303">
        <v>0</v>
      </c>
    </row>
    <row r="26" spans="2:8" x14ac:dyDescent="0.25">
      <c r="B26" s="305" t="s">
        <v>578</v>
      </c>
      <c r="C26" s="94">
        <v>0</v>
      </c>
      <c r="D26" s="94">
        <v>0</v>
      </c>
      <c r="E26" s="94">
        <v>0</v>
      </c>
      <c r="F26" s="94">
        <v>0</v>
      </c>
      <c r="G26" s="303">
        <v>0</v>
      </c>
      <c r="H26" s="303">
        <v>0</v>
      </c>
    </row>
    <row r="27" spans="2:8" x14ac:dyDescent="0.25">
      <c r="B27" s="305" t="s">
        <v>548</v>
      </c>
      <c r="C27" s="94">
        <v>0</v>
      </c>
      <c r="D27" s="94">
        <v>0</v>
      </c>
      <c r="E27" s="94">
        <v>0</v>
      </c>
      <c r="F27" s="94">
        <v>0</v>
      </c>
      <c r="G27" s="303">
        <v>0</v>
      </c>
      <c r="H27" s="303">
        <v>0</v>
      </c>
    </row>
    <row r="28" spans="2:8" x14ac:dyDescent="0.25">
      <c r="B28" s="305" t="s">
        <v>549</v>
      </c>
      <c r="C28" s="94">
        <v>0</v>
      </c>
      <c r="D28" s="94">
        <v>0</v>
      </c>
      <c r="E28" s="94">
        <v>0</v>
      </c>
      <c r="F28" s="94">
        <v>0</v>
      </c>
      <c r="G28" s="303">
        <v>0</v>
      </c>
      <c r="H28" s="303">
        <v>0</v>
      </c>
    </row>
    <row r="29" spans="2:8" x14ac:dyDescent="0.25">
      <c r="B29" s="305" t="s">
        <v>550</v>
      </c>
      <c r="C29" s="94">
        <v>0</v>
      </c>
      <c r="D29" s="94">
        <v>0</v>
      </c>
      <c r="E29" s="94">
        <v>0</v>
      </c>
      <c r="F29" s="94">
        <v>0</v>
      </c>
      <c r="G29" s="303">
        <v>0</v>
      </c>
      <c r="H29" s="303">
        <v>0</v>
      </c>
    </row>
    <row r="30" spans="2:8" x14ac:dyDescent="0.25">
      <c r="B30" s="305" t="s">
        <v>551</v>
      </c>
      <c r="C30" s="94">
        <v>0</v>
      </c>
      <c r="D30" s="94">
        <v>0</v>
      </c>
      <c r="E30" s="94">
        <v>0</v>
      </c>
      <c r="F30" s="94">
        <v>0</v>
      </c>
      <c r="G30" s="303">
        <v>0</v>
      </c>
      <c r="H30" s="303">
        <v>0</v>
      </c>
    </row>
    <row r="31" spans="2:8" x14ac:dyDescent="0.25">
      <c r="B31" s="305" t="s">
        <v>552</v>
      </c>
      <c r="C31" s="94">
        <v>0</v>
      </c>
      <c r="D31" s="94">
        <v>0</v>
      </c>
      <c r="E31" s="94">
        <v>0</v>
      </c>
      <c r="F31" s="94">
        <v>0</v>
      </c>
      <c r="G31" s="303">
        <v>0</v>
      </c>
      <c r="H31" s="303">
        <v>0</v>
      </c>
    </row>
    <row r="32" spans="2:8" x14ac:dyDescent="0.25">
      <c r="B32" s="305" t="s">
        <v>579</v>
      </c>
      <c r="C32" s="95">
        <f t="shared" ref="C32:G32" si="4">C12+C22</f>
        <v>9400386</v>
      </c>
      <c r="D32" s="95">
        <f t="shared" si="4"/>
        <v>10124563</v>
      </c>
      <c r="E32" s="95">
        <f t="shared" si="4"/>
        <v>13566532</v>
      </c>
      <c r="F32" s="95">
        <f t="shared" si="4"/>
        <v>12569366</v>
      </c>
      <c r="G32" s="306">
        <f t="shared" si="4"/>
        <v>13782677</v>
      </c>
      <c r="H32" s="306">
        <f t="shared" ref="H32" si="5">H12+H22</f>
        <v>0</v>
      </c>
    </row>
    <row r="33" spans="2:8" ht="15.75" thickBot="1" x14ac:dyDescent="0.3">
      <c r="B33" s="307"/>
      <c r="C33" s="308"/>
      <c r="D33" s="308"/>
      <c r="E33" s="308"/>
      <c r="F33" s="308"/>
      <c r="G33" s="308"/>
      <c r="H33" s="309"/>
    </row>
    <row r="34" spans="2:8" x14ac:dyDescent="0.25">
      <c r="B34" s="24"/>
    </row>
    <row r="35" spans="2:8" x14ac:dyDescent="0.25">
      <c r="B35" s="1" t="s">
        <v>581</v>
      </c>
    </row>
    <row r="36" spans="2:8" x14ac:dyDescent="0.25">
      <c r="B36" s="475" t="s">
        <v>582</v>
      </c>
      <c r="C36" s="475"/>
      <c r="D36" s="475"/>
      <c r="E36" s="475"/>
      <c r="F36" s="475"/>
      <c r="G36" s="475"/>
    </row>
    <row r="37" spans="2:8" x14ac:dyDescent="0.25">
      <c r="B37" s="24"/>
    </row>
    <row r="38" spans="2:8" x14ac:dyDescent="0.25">
      <c r="B38" s="24"/>
    </row>
    <row r="39" spans="2:8" x14ac:dyDescent="0.25">
      <c r="B39" s="24"/>
    </row>
    <row r="40" spans="2:8" x14ac:dyDescent="0.25">
      <c r="B40" s="24"/>
    </row>
    <row r="41" spans="2:8" x14ac:dyDescent="0.25">
      <c r="B41" s="184" t="s">
        <v>790</v>
      </c>
      <c r="C41" s="184" t="s">
        <v>791</v>
      </c>
      <c r="F41" s="186" t="s">
        <v>792</v>
      </c>
      <c r="G41" s="68"/>
    </row>
    <row r="42" spans="2:8" x14ac:dyDescent="0.25">
      <c r="B42" s="184" t="s">
        <v>793</v>
      </c>
      <c r="C42" s="184" t="s">
        <v>794</v>
      </c>
      <c r="F42" s="184" t="s">
        <v>795</v>
      </c>
      <c r="G42" s="68"/>
    </row>
    <row r="43" spans="2:8" x14ac:dyDescent="0.25">
      <c r="B43" s="24"/>
    </row>
    <row r="44" spans="2:8" x14ac:dyDescent="0.25">
      <c r="B44" s="24"/>
    </row>
    <row r="45" spans="2:8" x14ac:dyDescent="0.25">
      <c r="B45" s="24"/>
    </row>
  </sheetData>
  <mergeCells count="10">
    <mergeCell ref="B36:G36"/>
    <mergeCell ref="B5:H5"/>
    <mergeCell ref="B6:H6"/>
    <mergeCell ref="B7:H7"/>
    <mergeCell ref="C8:C10"/>
    <mergeCell ref="D8:D10"/>
    <mergeCell ref="E8:E10"/>
    <mergeCell ref="F8:F10"/>
    <mergeCell ref="G8:G10"/>
    <mergeCell ref="B8:B11"/>
  </mergeCells>
  <pageMargins left="0.7" right="0.7" top="0.75" bottom="0.75" header="0.3" footer="0.3"/>
  <pageSetup scale="6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4"/>
  <sheetViews>
    <sheetView zoomScaleNormal="100" workbookViewId="0">
      <selection activeCell="N4" sqref="N4"/>
    </sheetView>
  </sheetViews>
  <sheetFormatPr baseColWidth="10" defaultRowHeight="15" x14ac:dyDescent="0.25"/>
  <cols>
    <col min="2" max="2" width="39.7109375" customWidth="1"/>
  </cols>
  <sheetData>
    <row r="1" spans="2:7" x14ac:dyDescent="0.25">
      <c r="B1" s="89" t="s">
        <v>662</v>
      </c>
    </row>
    <row r="2" spans="2:7" x14ac:dyDescent="0.25">
      <c r="B2" s="5" t="s">
        <v>635</v>
      </c>
    </row>
    <row r="4" spans="2:7" ht="65.25" customHeight="1" x14ac:dyDescent="0.25">
      <c r="B4" s="645" t="s">
        <v>0</v>
      </c>
      <c r="C4" s="646"/>
      <c r="D4" s="646"/>
      <c r="E4" s="646"/>
      <c r="F4" s="646"/>
      <c r="G4" s="488"/>
    </row>
    <row r="5" spans="2:7" x14ac:dyDescent="0.25">
      <c r="B5" s="647" t="s">
        <v>583</v>
      </c>
      <c r="C5" s="457"/>
      <c r="D5" s="457"/>
      <c r="E5" s="457"/>
      <c r="F5" s="457"/>
      <c r="G5" s="657"/>
    </row>
    <row r="6" spans="2:7" x14ac:dyDescent="0.25">
      <c r="B6" s="658"/>
      <c r="C6" s="25" t="s">
        <v>584</v>
      </c>
      <c r="D6" s="462" t="s">
        <v>311</v>
      </c>
      <c r="E6" s="25" t="s">
        <v>586</v>
      </c>
      <c r="F6" s="25" t="s">
        <v>588</v>
      </c>
      <c r="G6" s="25" t="s">
        <v>590</v>
      </c>
    </row>
    <row r="7" spans="2:7" x14ac:dyDescent="0.25">
      <c r="B7" s="659"/>
      <c r="C7" s="25" t="s">
        <v>585</v>
      </c>
      <c r="D7" s="463"/>
      <c r="E7" s="25" t="s">
        <v>587</v>
      </c>
      <c r="F7" s="25" t="s">
        <v>589</v>
      </c>
      <c r="G7" s="25" t="s">
        <v>591</v>
      </c>
    </row>
    <row r="8" spans="2:7" x14ac:dyDescent="0.25">
      <c r="B8" s="660"/>
      <c r="C8" s="26"/>
      <c r="D8" s="464"/>
      <c r="E8" s="26"/>
      <c r="F8" s="26"/>
      <c r="G8" s="27" t="s">
        <v>592</v>
      </c>
    </row>
    <row r="9" spans="2:7" ht="15.75" x14ac:dyDescent="0.25">
      <c r="B9" s="28" t="s">
        <v>593</v>
      </c>
      <c r="C9" s="29"/>
      <c r="D9" s="30"/>
      <c r="E9" s="30"/>
      <c r="F9" s="30"/>
      <c r="G9" s="30"/>
    </row>
    <row r="10" spans="2:7" x14ac:dyDescent="0.25">
      <c r="B10" s="31" t="s">
        <v>594</v>
      </c>
      <c r="C10" s="656"/>
      <c r="D10" s="656"/>
      <c r="E10" s="656"/>
      <c r="F10" s="656"/>
      <c r="G10" s="656"/>
    </row>
    <row r="11" spans="2:7" x14ac:dyDescent="0.25">
      <c r="B11" s="31" t="s">
        <v>595</v>
      </c>
      <c r="C11" s="656"/>
      <c r="D11" s="656"/>
      <c r="E11" s="656"/>
      <c r="F11" s="656"/>
      <c r="G11" s="656"/>
    </row>
    <row r="12" spans="2:7" ht="15.75" x14ac:dyDescent="0.25">
      <c r="B12" s="31" t="s">
        <v>596</v>
      </c>
      <c r="C12" s="29"/>
      <c r="D12" s="30"/>
      <c r="E12" s="30"/>
      <c r="F12" s="30"/>
      <c r="G12" s="30"/>
    </row>
    <row r="13" spans="2:7" ht="15.75" x14ac:dyDescent="0.25">
      <c r="B13" s="15"/>
      <c r="C13" s="29"/>
      <c r="D13" s="30"/>
      <c r="E13" s="30"/>
      <c r="F13" s="30"/>
      <c r="G13" s="30"/>
    </row>
    <row r="14" spans="2:7" ht="15.75" x14ac:dyDescent="0.25">
      <c r="B14" s="28" t="s">
        <v>597</v>
      </c>
      <c r="C14" s="29"/>
      <c r="D14" s="30"/>
      <c r="E14" s="30"/>
      <c r="F14" s="30"/>
      <c r="G14" s="30"/>
    </row>
    <row r="15" spans="2:7" ht="15.75" x14ac:dyDescent="0.25">
      <c r="B15" s="31" t="s">
        <v>598</v>
      </c>
      <c r="C15" s="29"/>
      <c r="D15" s="30"/>
      <c r="E15" s="30"/>
      <c r="F15" s="30"/>
      <c r="G15" s="30"/>
    </row>
    <row r="16" spans="2:7" ht="15.75" x14ac:dyDescent="0.25">
      <c r="B16" s="19" t="s">
        <v>599</v>
      </c>
      <c r="C16" s="29"/>
      <c r="D16" s="30"/>
      <c r="E16" s="30"/>
      <c r="F16" s="30"/>
      <c r="G16" s="30"/>
    </row>
    <row r="17" spans="2:7" ht="15.75" x14ac:dyDescent="0.25">
      <c r="B17" s="19" t="s">
        <v>600</v>
      </c>
      <c r="C17" s="29"/>
      <c r="D17" s="30"/>
      <c r="E17" s="30"/>
      <c r="F17" s="30"/>
      <c r="G17" s="30"/>
    </row>
    <row r="18" spans="2:7" ht="15.75" x14ac:dyDescent="0.25">
      <c r="B18" s="19" t="s">
        <v>601</v>
      </c>
      <c r="C18" s="29"/>
      <c r="D18" s="30"/>
      <c r="E18" s="30"/>
      <c r="F18" s="30"/>
      <c r="G18" s="30"/>
    </row>
    <row r="19" spans="2:7" ht="15.75" x14ac:dyDescent="0.25">
      <c r="B19" s="31" t="s">
        <v>602</v>
      </c>
      <c r="C19" s="29"/>
      <c r="D19" s="30"/>
      <c r="E19" s="30"/>
      <c r="F19" s="30"/>
      <c r="G19" s="30"/>
    </row>
    <row r="20" spans="2:7" ht="15.75" x14ac:dyDescent="0.25">
      <c r="B20" s="19" t="s">
        <v>599</v>
      </c>
      <c r="C20" s="29"/>
      <c r="D20" s="30"/>
      <c r="E20" s="30"/>
      <c r="F20" s="30"/>
      <c r="G20" s="30"/>
    </row>
    <row r="21" spans="2:7" ht="15.75" x14ac:dyDescent="0.25">
      <c r="B21" s="19" t="s">
        <v>600</v>
      </c>
      <c r="C21" s="29"/>
      <c r="D21" s="30"/>
      <c r="E21" s="30"/>
      <c r="F21" s="30"/>
      <c r="G21" s="30"/>
    </row>
    <row r="22" spans="2:7" ht="15.75" x14ac:dyDescent="0.25">
      <c r="B22" s="19" t="s">
        <v>601</v>
      </c>
      <c r="C22" s="29"/>
      <c r="D22" s="30"/>
      <c r="E22" s="30"/>
      <c r="F22" s="30"/>
      <c r="G22" s="30"/>
    </row>
    <row r="23" spans="2:7" ht="15.75" x14ac:dyDescent="0.25">
      <c r="B23" s="31" t="s">
        <v>603</v>
      </c>
      <c r="C23" s="29"/>
      <c r="D23" s="30"/>
      <c r="E23" s="30"/>
      <c r="F23" s="30"/>
      <c r="G23" s="30"/>
    </row>
    <row r="24" spans="2:7" ht="15.75" x14ac:dyDescent="0.25">
      <c r="B24" s="31" t="s">
        <v>604</v>
      </c>
      <c r="C24" s="29"/>
      <c r="D24" s="30"/>
      <c r="E24" s="30"/>
      <c r="F24" s="30"/>
      <c r="G24" s="30"/>
    </row>
    <row r="25" spans="2:7" ht="15.75" x14ac:dyDescent="0.25">
      <c r="B25" s="31" t="s">
        <v>605</v>
      </c>
      <c r="C25" s="29"/>
      <c r="D25" s="30"/>
      <c r="E25" s="30"/>
      <c r="F25" s="30"/>
      <c r="G25" s="30"/>
    </row>
    <row r="26" spans="2:7" ht="15.75" x14ac:dyDescent="0.25">
      <c r="B26" s="31" t="s">
        <v>606</v>
      </c>
      <c r="C26" s="29"/>
      <c r="D26" s="30"/>
      <c r="E26" s="30"/>
      <c r="F26" s="30"/>
      <c r="G26" s="30"/>
    </row>
    <row r="27" spans="2:7" ht="15.75" x14ac:dyDescent="0.25">
      <c r="B27" s="31" t="s">
        <v>607</v>
      </c>
      <c r="C27" s="29"/>
      <c r="D27" s="30"/>
      <c r="E27" s="30"/>
      <c r="F27" s="30"/>
      <c r="G27" s="30"/>
    </row>
    <row r="28" spans="2:7" ht="15.75" x14ac:dyDescent="0.25">
      <c r="B28" s="31" t="s">
        <v>608</v>
      </c>
      <c r="C28" s="29"/>
      <c r="D28" s="30"/>
      <c r="E28" s="30"/>
      <c r="F28" s="30"/>
      <c r="G28" s="30"/>
    </row>
    <row r="29" spans="2:7" ht="15.75" x14ac:dyDescent="0.25">
      <c r="B29" s="31" t="s">
        <v>609</v>
      </c>
      <c r="C29" s="29"/>
      <c r="D29" s="30"/>
      <c r="E29" s="30"/>
      <c r="F29" s="30"/>
      <c r="G29" s="30"/>
    </row>
    <row r="30" spans="2:7" ht="15.75" x14ac:dyDescent="0.25">
      <c r="B30" s="31" t="s">
        <v>610</v>
      </c>
      <c r="C30" s="29"/>
      <c r="D30" s="30"/>
      <c r="E30" s="30"/>
      <c r="F30" s="30"/>
      <c r="G30" s="30"/>
    </row>
    <row r="31" spans="2:7" ht="15.75" x14ac:dyDescent="0.25">
      <c r="B31" s="15"/>
      <c r="C31" s="29"/>
      <c r="D31" s="30"/>
      <c r="E31" s="30"/>
      <c r="F31" s="30"/>
      <c r="G31" s="30"/>
    </row>
    <row r="32" spans="2:7" ht="15.75" x14ac:dyDescent="0.25">
      <c r="B32" s="28" t="s">
        <v>611</v>
      </c>
      <c r="C32" s="29"/>
      <c r="D32" s="30"/>
      <c r="E32" s="30"/>
      <c r="F32" s="30"/>
      <c r="G32" s="30"/>
    </row>
    <row r="33" spans="2:7" ht="15.75" x14ac:dyDescent="0.25">
      <c r="B33" s="31" t="s">
        <v>612</v>
      </c>
      <c r="C33" s="29"/>
      <c r="D33" s="30"/>
      <c r="E33" s="30"/>
      <c r="F33" s="30"/>
      <c r="G33" s="30"/>
    </row>
    <row r="34" spans="2:7" ht="15.75" x14ac:dyDescent="0.25">
      <c r="B34" s="15"/>
      <c r="C34" s="29"/>
      <c r="D34" s="30"/>
      <c r="E34" s="30"/>
      <c r="F34" s="30"/>
      <c r="G34" s="30"/>
    </row>
    <row r="35" spans="2:7" ht="15.75" x14ac:dyDescent="0.25">
      <c r="B35" s="28" t="s">
        <v>613</v>
      </c>
      <c r="C35" s="29"/>
      <c r="D35" s="30"/>
      <c r="E35" s="30"/>
      <c r="F35" s="30"/>
      <c r="G35" s="30"/>
    </row>
    <row r="36" spans="2:7" ht="15.75" x14ac:dyDescent="0.25">
      <c r="B36" s="31" t="s">
        <v>598</v>
      </c>
      <c r="C36" s="29"/>
      <c r="D36" s="30"/>
      <c r="E36" s="30"/>
      <c r="F36" s="30"/>
      <c r="G36" s="30"/>
    </row>
    <row r="37" spans="2:7" ht="15.75" x14ac:dyDescent="0.25">
      <c r="B37" s="31" t="s">
        <v>602</v>
      </c>
      <c r="C37" s="29"/>
      <c r="D37" s="30"/>
      <c r="E37" s="30"/>
      <c r="F37" s="30"/>
      <c r="G37" s="30"/>
    </row>
    <row r="38" spans="2:7" ht="15.75" x14ac:dyDescent="0.25">
      <c r="B38" s="31" t="s">
        <v>614</v>
      </c>
      <c r="C38" s="29"/>
      <c r="D38" s="30"/>
      <c r="E38" s="30"/>
      <c r="F38" s="30"/>
      <c r="G38" s="30"/>
    </row>
    <row r="39" spans="2:7" ht="15.75" x14ac:dyDescent="0.25">
      <c r="B39" s="15"/>
      <c r="C39" s="29"/>
      <c r="D39" s="30"/>
      <c r="E39" s="30"/>
      <c r="F39" s="30"/>
      <c r="G39" s="30"/>
    </row>
    <row r="40" spans="2:7" ht="15.75" x14ac:dyDescent="0.25">
      <c r="B40" s="28" t="s">
        <v>615</v>
      </c>
      <c r="C40" s="29"/>
      <c r="D40" s="30"/>
      <c r="E40" s="30"/>
      <c r="F40" s="30"/>
      <c r="G40" s="30"/>
    </row>
    <row r="41" spans="2:7" ht="15.75" x14ac:dyDescent="0.25">
      <c r="B41" s="31" t="s">
        <v>616</v>
      </c>
      <c r="C41" s="29"/>
      <c r="D41" s="30"/>
      <c r="E41" s="30"/>
      <c r="F41" s="30"/>
      <c r="G41" s="30"/>
    </row>
    <row r="42" spans="2:7" ht="15.75" x14ac:dyDescent="0.25">
      <c r="B42" s="31" t="s">
        <v>617</v>
      </c>
      <c r="C42" s="29"/>
      <c r="D42" s="30"/>
      <c r="E42" s="30"/>
      <c r="F42" s="30"/>
      <c r="G42" s="30"/>
    </row>
    <row r="43" spans="2:7" ht="15.75" x14ac:dyDescent="0.25">
      <c r="B43" s="31" t="s">
        <v>618</v>
      </c>
      <c r="C43" s="29"/>
      <c r="D43" s="30"/>
      <c r="E43" s="30"/>
      <c r="F43" s="30"/>
      <c r="G43" s="30"/>
    </row>
    <row r="44" spans="2:7" ht="15.75" x14ac:dyDescent="0.25">
      <c r="B44" s="15"/>
      <c r="C44" s="29"/>
      <c r="D44" s="30"/>
      <c r="E44" s="30"/>
      <c r="F44" s="30"/>
      <c r="G44" s="30"/>
    </row>
    <row r="45" spans="2:7" ht="15.75" x14ac:dyDescent="0.25">
      <c r="B45" s="28" t="s">
        <v>619</v>
      </c>
      <c r="C45" s="29"/>
      <c r="D45" s="30"/>
      <c r="E45" s="30"/>
      <c r="F45" s="30"/>
      <c r="G45" s="30"/>
    </row>
    <row r="46" spans="2:7" ht="15.75" x14ac:dyDescent="0.25">
      <c r="B46" s="15"/>
      <c r="C46" s="29"/>
      <c r="D46" s="30"/>
      <c r="E46" s="30"/>
      <c r="F46" s="30"/>
      <c r="G46" s="30"/>
    </row>
    <row r="47" spans="2:7" ht="15.75" x14ac:dyDescent="0.25">
      <c r="B47" s="28" t="s">
        <v>620</v>
      </c>
      <c r="C47" s="29"/>
      <c r="D47" s="30"/>
      <c r="E47" s="30"/>
      <c r="F47" s="30"/>
      <c r="G47" s="30"/>
    </row>
    <row r="48" spans="2:7" ht="15.75" x14ac:dyDescent="0.25">
      <c r="B48" s="31" t="s">
        <v>621</v>
      </c>
      <c r="C48" s="29"/>
      <c r="D48" s="30"/>
      <c r="E48" s="30"/>
      <c r="F48" s="30"/>
      <c r="G48" s="30"/>
    </row>
    <row r="49" spans="2:7" ht="15.75" x14ac:dyDescent="0.25">
      <c r="B49" s="31" t="s">
        <v>622</v>
      </c>
      <c r="C49" s="29"/>
      <c r="D49" s="30"/>
      <c r="E49" s="30"/>
      <c r="F49" s="30"/>
      <c r="G49" s="30"/>
    </row>
    <row r="50" spans="2:7" ht="15.75" x14ac:dyDescent="0.25">
      <c r="B50" s="31" t="s">
        <v>623</v>
      </c>
      <c r="C50" s="29"/>
      <c r="D50" s="30"/>
      <c r="E50" s="30"/>
      <c r="F50" s="30"/>
      <c r="G50" s="30"/>
    </row>
    <row r="51" spans="2:7" ht="15.75" x14ac:dyDescent="0.25">
      <c r="B51" s="15"/>
      <c r="C51" s="29"/>
      <c r="D51" s="30"/>
      <c r="E51" s="30"/>
      <c r="F51" s="30"/>
      <c r="G51" s="30"/>
    </row>
    <row r="52" spans="2:7" x14ac:dyDescent="0.25">
      <c r="B52" s="28" t="s">
        <v>624</v>
      </c>
      <c r="C52" s="656"/>
      <c r="D52" s="656"/>
      <c r="E52" s="656"/>
      <c r="F52" s="656"/>
      <c r="G52" s="656"/>
    </row>
    <row r="53" spans="2:7" x14ac:dyDescent="0.25">
      <c r="B53" s="28" t="s">
        <v>625</v>
      </c>
      <c r="C53" s="656"/>
      <c r="D53" s="656"/>
      <c r="E53" s="656"/>
      <c r="F53" s="656"/>
      <c r="G53" s="656"/>
    </row>
    <row r="54" spans="2:7" ht="15.75" x14ac:dyDescent="0.25">
      <c r="B54" s="31" t="s">
        <v>622</v>
      </c>
      <c r="C54" s="29"/>
      <c r="D54" s="30"/>
      <c r="E54" s="30"/>
      <c r="F54" s="30"/>
      <c r="G54" s="30"/>
    </row>
    <row r="55" spans="2:7" ht="15.75" x14ac:dyDescent="0.25">
      <c r="B55" s="31" t="s">
        <v>623</v>
      </c>
      <c r="C55" s="29"/>
      <c r="D55" s="30"/>
      <c r="E55" s="30"/>
      <c r="F55" s="30"/>
      <c r="G55" s="30"/>
    </row>
    <row r="56" spans="2:7" ht="15.75" x14ac:dyDescent="0.25">
      <c r="B56" s="15"/>
      <c r="C56" s="29"/>
      <c r="D56" s="30"/>
      <c r="E56" s="30"/>
      <c r="F56" s="30"/>
      <c r="G56" s="30"/>
    </row>
    <row r="57" spans="2:7" ht="15.75" x14ac:dyDescent="0.25">
      <c r="B57" s="28" t="s">
        <v>626</v>
      </c>
      <c r="C57" s="29"/>
      <c r="D57" s="30"/>
      <c r="E57" s="30"/>
      <c r="F57" s="30"/>
      <c r="G57" s="30"/>
    </row>
    <row r="58" spans="2:7" ht="15.75" x14ac:dyDescent="0.25">
      <c r="B58" s="31" t="s">
        <v>622</v>
      </c>
      <c r="C58" s="29"/>
      <c r="D58" s="30"/>
      <c r="E58" s="30"/>
      <c r="F58" s="30"/>
      <c r="G58" s="30"/>
    </row>
    <row r="59" spans="2:7" ht="15.75" x14ac:dyDescent="0.25">
      <c r="B59" s="31" t="s">
        <v>623</v>
      </c>
      <c r="C59" s="29"/>
      <c r="D59" s="30"/>
      <c r="E59" s="30"/>
      <c r="F59" s="30"/>
      <c r="G59" s="30"/>
    </row>
    <row r="60" spans="2:7" ht="15.75" x14ac:dyDescent="0.25">
      <c r="B60" s="31" t="s">
        <v>627</v>
      </c>
      <c r="C60" s="29"/>
      <c r="D60" s="30"/>
      <c r="E60" s="30"/>
      <c r="F60" s="30"/>
      <c r="G60" s="30"/>
    </row>
    <row r="61" spans="2:7" ht="15.75" x14ac:dyDescent="0.25">
      <c r="B61" s="15"/>
      <c r="C61" s="29"/>
      <c r="D61" s="30"/>
      <c r="E61" s="30"/>
      <c r="F61" s="30"/>
      <c r="G61" s="30"/>
    </row>
    <row r="62" spans="2:7" ht="15.75" x14ac:dyDescent="0.25">
      <c r="B62" s="28" t="s">
        <v>628</v>
      </c>
      <c r="C62" s="29"/>
      <c r="D62" s="30"/>
      <c r="E62" s="30"/>
      <c r="F62" s="30"/>
      <c r="G62" s="30"/>
    </row>
    <row r="63" spans="2:7" ht="15.75" x14ac:dyDescent="0.25">
      <c r="B63" s="31" t="s">
        <v>622</v>
      </c>
      <c r="C63" s="29"/>
      <c r="D63" s="30"/>
      <c r="E63" s="30"/>
      <c r="F63" s="30"/>
      <c r="G63" s="30"/>
    </row>
    <row r="64" spans="2:7" ht="15.75" x14ac:dyDescent="0.25">
      <c r="B64" s="31" t="s">
        <v>623</v>
      </c>
      <c r="C64" s="29"/>
      <c r="D64" s="30"/>
      <c r="E64" s="30"/>
      <c r="F64" s="30"/>
      <c r="G64" s="30"/>
    </row>
    <row r="65" spans="2:7" ht="15.75" x14ac:dyDescent="0.25">
      <c r="B65" s="15"/>
      <c r="C65" s="29"/>
      <c r="D65" s="30"/>
      <c r="E65" s="30"/>
      <c r="F65" s="30"/>
      <c r="G65" s="30"/>
    </row>
    <row r="66" spans="2:7" ht="15.75" x14ac:dyDescent="0.25">
      <c r="B66" s="28" t="s">
        <v>629</v>
      </c>
      <c r="C66" s="29"/>
      <c r="D66" s="30"/>
      <c r="E66" s="30"/>
      <c r="F66" s="30"/>
      <c r="G66" s="30"/>
    </row>
    <row r="67" spans="2:7" ht="15.75" x14ac:dyDescent="0.25">
      <c r="B67" s="31" t="s">
        <v>630</v>
      </c>
      <c r="C67" s="29"/>
      <c r="D67" s="30"/>
      <c r="E67" s="30"/>
      <c r="F67" s="30"/>
      <c r="G67" s="30"/>
    </row>
    <row r="68" spans="2:7" ht="15.75" x14ac:dyDescent="0.25">
      <c r="B68" s="31" t="s">
        <v>631</v>
      </c>
      <c r="C68" s="29"/>
      <c r="D68" s="30"/>
      <c r="E68" s="30"/>
      <c r="F68" s="30"/>
      <c r="G68" s="30"/>
    </row>
    <row r="69" spans="2:7" ht="15.75" x14ac:dyDescent="0.25">
      <c r="B69" s="15"/>
      <c r="C69" s="29"/>
      <c r="D69" s="30"/>
      <c r="E69" s="30"/>
      <c r="F69" s="30"/>
      <c r="G69" s="30"/>
    </row>
    <row r="70" spans="2:7" ht="15.75" x14ac:dyDescent="0.25">
      <c r="B70" s="28" t="s">
        <v>632</v>
      </c>
      <c r="C70" s="29"/>
      <c r="D70" s="30"/>
      <c r="E70" s="30"/>
      <c r="F70" s="30"/>
      <c r="G70" s="30"/>
    </row>
    <row r="71" spans="2:7" ht="15.75" x14ac:dyDescent="0.25">
      <c r="B71" s="31" t="s">
        <v>633</v>
      </c>
      <c r="C71" s="29"/>
      <c r="D71" s="30"/>
      <c r="E71" s="30"/>
      <c r="F71" s="30"/>
      <c r="G71" s="30"/>
    </row>
    <row r="72" spans="2:7" ht="15.75" x14ac:dyDescent="0.25">
      <c r="B72" s="31" t="s">
        <v>634</v>
      </c>
      <c r="C72" s="29"/>
      <c r="D72" s="30"/>
      <c r="E72" s="30"/>
      <c r="F72" s="30"/>
      <c r="G72" s="30"/>
    </row>
    <row r="73" spans="2:7" ht="15.75" x14ac:dyDescent="0.25">
      <c r="B73" s="16"/>
      <c r="C73" s="32"/>
      <c r="D73" s="33"/>
      <c r="E73" s="33"/>
      <c r="F73" s="33"/>
      <c r="G73" s="33"/>
    </row>
    <row r="74" spans="2:7" x14ac:dyDescent="0.25">
      <c r="B74" s="1"/>
    </row>
  </sheetData>
  <mergeCells count="14">
    <mergeCell ref="B4:G4"/>
    <mergeCell ref="B5:G5"/>
    <mergeCell ref="B6:B8"/>
    <mergeCell ref="D6:D8"/>
    <mergeCell ref="C10:C11"/>
    <mergeCell ref="D10:D11"/>
    <mergeCell ref="E10:E11"/>
    <mergeCell ref="F10:F11"/>
    <mergeCell ref="G10:G11"/>
    <mergeCell ref="C52:C53"/>
    <mergeCell ref="D52:D53"/>
    <mergeCell ref="E52:E53"/>
    <mergeCell ref="F52:F53"/>
    <mergeCell ref="G52:G53"/>
  </mergeCells>
  <pageMargins left="0.7" right="0.7" top="0.75" bottom="0.75" header="0.3" footer="0.3"/>
  <pageSetup scale="62" orientation="portrait" r:id="rId1"/>
  <rowBreaks count="1" manualBreakCount="1">
    <brk id="7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123"/>
  <sheetViews>
    <sheetView zoomScaleNormal="100" workbookViewId="0">
      <selection activeCell="M16" sqref="M16"/>
    </sheetView>
  </sheetViews>
  <sheetFormatPr baseColWidth="10" defaultRowHeight="15" x14ac:dyDescent="0.25"/>
  <cols>
    <col min="2" max="2" width="7.28515625" customWidth="1"/>
    <col min="3" max="3" width="5" customWidth="1"/>
    <col min="4" max="4" width="41.42578125" customWidth="1"/>
    <col min="5" max="5" width="2.28515625" customWidth="1"/>
    <col min="6" max="6" width="13.85546875" customWidth="1"/>
    <col min="7" max="7" width="2.140625" customWidth="1"/>
    <col min="11" max="11" width="18.28515625" customWidth="1"/>
  </cols>
  <sheetData>
    <row r="5" spans="2:12" ht="15.75" x14ac:dyDescent="0.25">
      <c r="B5" s="665"/>
      <c r="C5" s="666"/>
      <c r="D5" s="666"/>
      <c r="E5" s="666"/>
      <c r="F5" s="666"/>
      <c r="G5" s="666"/>
      <c r="H5" s="666"/>
      <c r="I5" s="666"/>
      <c r="J5" s="666"/>
      <c r="K5" s="666"/>
      <c r="L5" s="667"/>
    </row>
    <row r="6" spans="2:12" x14ac:dyDescent="0.25">
      <c r="B6" s="649" t="s">
        <v>636</v>
      </c>
      <c r="C6" s="454"/>
      <c r="D6" s="454"/>
      <c r="E6" s="454"/>
      <c r="F6" s="454"/>
      <c r="G6" s="454"/>
      <c r="H6" s="454"/>
      <c r="I6" s="454"/>
      <c r="J6" s="454"/>
      <c r="K6" s="454"/>
      <c r="L6" s="489"/>
    </row>
    <row r="7" spans="2:12" x14ac:dyDescent="0.25">
      <c r="B7" s="649" t="s">
        <v>665</v>
      </c>
      <c r="C7" s="454"/>
      <c r="D7" s="454"/>
      <c r="E7" s="454"/>
      <c r="F7" s="454"/>
      <c r="G7" s="454"/>
      <c r="H7" s="454"/>
      <c r="I7" s="454"/>
      <c r="J7" s="454"/>
      <c r="K7" s="454"/>
      <c r="L7" s="489"/>
    </row>
    <row r="8" spans="2:12" x14ac:dyDescent="0.25">
      <c r="B8" s="649" t="s">
        <v>789</v>
      </c>
      <c r="C8" s="454"/>
      <c r="D8" s="454"/>
      <c r="E8" s="454"/>
      <c r="F8" s="454"/>
      <c r="G8" s="454"/>
      <c r="H8" s="454"/>
      <c r="I8" s="454"/>
      <c r="J8" s="454"/>
      <c r="K8" s="454"/>
      <c r="L8" s="489"/>
    </row>
    <row r="9" spans="2:12" x14ac:dyDescent="0.25">
      <c r="B9" s="647"/>
      <c r="C9" s="457"/>
      <c r="D9" s="457"/>
      <c r="E9" s="457"/>
      <c r="F9" s="457"/>
      <c r="G9" s="457"/>
      <c r="H9" s="457"/>
      <c r="I9" s="457"/>
      <c r="J9" s="457"/>
      <c r="K9" s="457"/>
      <c r="L9" s="657"/>
    </row>
    <row r="10" spans="2:12" x14ac:dyDescent="0.25">
      <c r="B10" s="668" t="s">
        <v>666</v>
      </c>
      <c r="C10" s="669"/>
      <c r="D10" s="538"/>
      <c r="E10" s="618" t="s">
        <v>667</v>
      </c>
      <c r="F10" s="619"/>
      <c r="G10" s="619"/>
      <c r="H10" s="620"/>
      <c r="I10" s="618" t="s">
        <v>668</v>
      </c>
      <c r="J10" s="620"/>
      <c r="K10" s="541" t="s">
        <v>669</v>
      </c>
      <c r="L10" s="541" t="s">
        <v>670</v>
      </c>
    </row>
    <row r="11" spans="2:12" x14ac:dyDescent="0.25">
      <c r="B11" s="670"/>
      <c r="C11" s="671"/>
      <c r="D11" s="672"/>
      <c r="E11" s="618" t="s">
        <v>671</v>
      </c>
      <c r="F11" s="620"/>
      <c r="G11" s="618" t="s">
        <v>672</v>
      </c>
      <c r="H11" s="620"/>
      <c r="I11" s="99"/>
      <c r="J11" s="99"/>
      <c r="K11" s="648"/>
      <c r="L11" s="648"/>
    </row>
    <row r="12" spans="2:12" x14ac:dyDescent="0.25">
      <c r="B12" s="670"/>
      <c r="C12" s="671"/>
      <c r="D12" s="672"/>
      <c r="E12" s="541"/>
      <c r="F12" s="100" t="s">
        <v>673</v>
      </c>
      <c r="G12" s="661"/>
      <c r="H12" s="100" t="s">
        <v>674</v>
      </c>
      <c r="I12" s="661" t="s">
        <v>675</v>
      </c>
      <c r="J12" s="101" t="s">
        <v>676</v>
      </c>
      <c r="K12" s="648"/>
      <c r="L12" s="648"/>
    </row>
    <row r="13" spans="2:12" x14ac:dyDescent="0.25">
      <c r="B13" s="673"/>
      <c r="C13" s="674"/>
      <c r="D13" s="540"/>
      <c r="E13" s="542"/>
      <c r="F13" s="102" t="s">
        <v>677</v>
      </c>
      <c r="G13" s="662"/>
      <c r="H13" s="102" t="s">
        <v>678</v>
      </c>
      <c r="I13" s="662"/>
      <c r="J13" s="103" t="s">
        <v>679</v>
      </c>
      <c r="K13" s="542"/>
      <c r="L13" s="542"/>
    </row>
    <row r="14" spans="2:12" x14ac:dyDescent="0.25">
      <c r="B14" s="663" t="s">
        <v>680</v>
      </c>
      <c r="C14" s="664"/>
      <c r="D14" s="664"/>
      <c r="E14" s="664"/>
      <c r="F14" s="664"/>
      <c r="G14" s="664"/>
      <c r="H14" s="664"/>
      <c r="I14" s="104"/>
      <c r="J14" s="104"/>
      <c r="K14" s="104"/>
      <c r="L14" s="105"/>
    </row>
    <row r="15" spans="2:12" x14ac:dyDescent="0.25">
      <c r="B15" s="675" t="s">
        <v>681</v>
      </c>
      <c r="C15" s="676"/>
      <c r="D15" s="676"/>
      <c r="E15" s="676"/>
      <c r="F15" s="676"/>
      <c r="G15" s="676"/>
      <c r="H15" s="676"/>
      <c r="I15" s="106"/>
      <c r="J15" s="106"/>
      <c r="K15" s="106"/>
      <c r="L15" s="40"/>
    </row>
    <row r="16" spans="2:12" ht="15.75" x14ac:dyDescent="0.25">
      <c r="B16" s="107">
        <v>1</v>
      </c>
      <c r="C16" s="677" t="s">
        <v>682</v>
      </c>
      <c r="D16" s="677"/>
      <c r="E16" s="108"/>
      <c r="F16" s="109"/>
      <c r="G16" s="108"/>
      <c r="H16" s="109"/>
      <c r="I16" s="108"/>
      <c r="J16" s="108"/>
      <c r="K16" s="108"/>
      <c r="L16" s="110"/>
    </row>
    <row r="17" spans="2:12" x14ac:dyDescent="0.25">
      <c r="B17" s="678"/>
      <c r="C17" s="681" t="s">
        <v>683</v>
      </c>
      <c r="D17" s="684" t="s">
        <v>684</v>
      </c>
      <c r="E17" s="687"/>
      <c r="F17" s="111" t="s">
        <v>685</v>
      </c>
      <c r="G17" s="687"/>
      <c r="H17" s="690"/>
      <c r="I17" s="687"/>
      <c r="J17" s="687" t="s">
        <v>686</v>
      </c>
      <c r="K17" s="687" t="s">
        <v>687</v>
      </c>
      <c r="L17" s="687"/>
    </row>
    <row r="18" spans="2:12" x14ac:dyDescent="0.25">
      <c r="B18" s="679"/>
      <c r="C18" s="682"/>
      <c r="D18" s="685"/>
      <c r="E18" s="688"/>
      <c r="F18" s="111" t="s">
        <v>688</v>
      </c>
      <c r="G18" s="688"/>
      <c r="H18" s="691"/>
      <c r="I18" s="688"/>
      <c r="J18" s="688"/>
      <c r="K18" s="688"/>
      <c r="L18" s="688"/>
    </row>
    <row r="19" spans="2:12" x14ac:dyDescent="0.25">
      <c r="B19" s="680"/>
      <c r="C19" s="683"/>
      <c r="D19" s="686"/>
      <c r="E19" s="689"/>
      <c r="F19" s="111" t="s">
        <v>689</v>
      </c>
      <c r="G19" s="689"/>
      <c r="H19" s="692"/>
      <c r="I19" s="689"/>
      <c r="J19" s="689"/>
      <c r="K19" s="689"/>
      <c r="L19" s="689"/>
    </row>
    <row r="20" spans="2:12" x14ac:dyDescent="0.25">
      <c r="B20" s="678"/>
      <c r="C20" s="681" t="s">
        <v>690</v>
      </c>
      <c r="D20" s="684" t="s">
        <v>248</v>
      </c>
      <c r="E20" s="687"/>
      <c r="F20" s="112" t="s">
        <v>691</v>
      </c>
      <c r="G20" s="687"/>
      <c r="H20" s="690"/>
      <c r="I20" s="687"/>
      <c r="J20" s="687" t="s">
        <v>686</v>
      </c>
      <c r="K20" s="687" t="s">
        <v>687</v>
      </c>
      <c r="L20" s="687"/>
    </row>
    <row r="21" spans="2:12" x14ac:dyDescent="0.25">
      <c r="B21" s="680"/>
      <c r="C21" s="683"/>
      <c r="D21" s="686"/>
      <c r="E21" s="689"/>
      <c r="F21" s="111" t="s">
        <v>692</v>
      </c>
      <c r="G21" s="689"/>
      <c r="H21" s="692"/>
      <c r="I21" s="689"/>
      <c r="J21" s="689"/>
      <c r="K21" s="689"/>
      <c r="L21" s="689"/>
    </row>
    <row r="22" spans="2:12" x14ac:dyDescent="0.25">
      <c r="B22" s="678"/>
      <c r="C22" s="681" t="s">
        <v>693</v>
      </c>
      <c r="D22" s="684" t="s">
        <v>694</v>
      </c>
      <c r="E22" s="687"/>
      <c r="F22" s="112" t="s">
        <v>695</v>
      </c>
      <c r="G22" s="687"/>
      <c r="H22" s="690"/>
      <c r="I22" s="687"/>
      <c r="J22" s="687" t="s">
        <v>686</v>
      </c>
      <c r="K22" s="687" t="s">
        <v>687</v>
      </c>
      <c r="L22" s="687"/>
    </row>
    <row r="23" spans="2:12" x14ac:dyDescent="0.25">
      <c r="B23" s="680"/>
      <c r="C23" s="683"/>
      <c r="D23" s="686"/>
      <c r="E23" s="689"/>
      <c r="F23" s="111" t="s">
        <v>696</v>
      </c>
      <c r="G23" s="689"/>
      <c r="H23" s="692"/>
      <c r="I23" s="689"/>
      <c r="J23" s="689"/>
      <c r="K23" s="689"/>
      <c r="L23" s="689"/>
    </row>
    <row r="24" spans="2:12" x14ac:dyDescent="0.25">
      <c r="B24" s="107">
        <v>2</v>
      </c>
      <c r="C24" s="677" t="s">
        <v>697</v>
      </c>
      <c r="D24" s="677"/>
      <c r="E24" s="113"/>
      <c r="F24" s="113"/>
      <c r="G24" s="113"/>
      <c r="H24" s="114"/>
      <c r="I24" s="113"/>
      <c r="J24" s="113"/>
      <c r="K24" s="115"/>
      <c r="L24" s="116"/>
    </row>
    <row r="25" spans="2:12" x14ac:dyDescent="0.25">
      <c r="B25" s="678"/>
      <c r="C25" s="681" t="s">
        <v>683</v>
      </c>
      <c r="D25" s="684" t="s">
        <v>684</v>
      </c>
      <c r="E25" s="687"/>
      <c r="F25" s="111" t="s">
        <v>685</v>
      </c>
      <c r="G25" s="687"/>
      <c r="H25" s="690"/>
      <c r="I25" s="687"/>
      <c r="J25" s="687" t="s">
        <v>686</v>
      </c>
      <c r="K25" s="687" t="s">
        <v>687</v>
      </c>
      <c r="L25" s="687"/>
    </row>
    <row r="26" spans="2:12" x14ac:dyDescent="0.25">
      <c r="B26" s="679"/>
      <c r="C26" s="682"/>
      <c r="D26" s="685"/>
      <c r="E26" s="688"/>
      <c r="F26" s="111" t="s">
        <v>688</v>
      </c>
      <c r="G26" s="688"/>
      <c r="H26" s="691"/>
      <c r="I26" s="688"/>
      <c r="J26" s="688"/>
      <c r="K26" s="688"/>
      <c r="L26" s="688"/>
    </row>
    <row r="27" spans="2:12" x14ac:dyDescent="0.25">
      <c r="B27" s="680"/>
      <c r="C27" s="683"/>
      <c r="D27" s="686"/>
      <c r="E27" s="689"/>
      <c r="F27" s="111" t="s">
        <v>689</v>
      </c>
      <c r="G27" s="689"/>
      <c r="H27" s="692"/>
      <c r="I27" s="689"/>
      <c r="J27" s="689"/>
      <c r="K27" s="689"/>
      <c r="L27" s="689"/>
    </row>
    <row r="28" spans="2:12" x14ac:dyDescent="0.25">
      <c r="B28" s="678"/>
      <c r="C28" s="681" t="s">
        <v>690</v>
      </c>
      <c r="D28" s="684" t="s">
        <v>248</v>
      </c>
      <c r="E28" s="687"/>
      <c r="F28" s="112" t="s">
        <v>691</v>
      </c>
      <c r="G28" s="687"/>
      <c r="H28" s="690"/>
      <c r="I28" s="687"/>
      <c r="J28" s="687" t="s">
        <v>686</v>
      </c>
      <c r="K28" s="687" t="s">
        <v>687</v>
      </c>
      <c r="L28" s="687"/>
    </row>
    <row r="29" spans="2:12" x14ac:dyDescent="0.25">
      <c r="B29" s="680"/>
      <c r="C29" s="683"/>
      <c r="D29" s="686"/>
      <c r="E29" s="689"/>
      <c r="F29" s="111" t="s">
        <v>692</v>
      </c>
      <c r="G29" s="689"/>
      <c r="H29" s="692"/>
      <c r="I29" s="689"/>
      <c r="J29" s="689"/>
      <c r="K29" s="689"/>
      <c r="L29" s="689"/>
    </row>
    <row r="30" spans="2:12" x14ac:dyDescent="0.25">
      <c r="B30" s="678"/>
      <c r="C30" s="681" t="s">
        <v>693</v>
      </c>
      <c r="D30" s="684" t="s">
        <v>694</v>
      </c>
      <c r="E30" s="687"/>
      <c r="F30" s="112" t="s">
        <v>695</v>
      </c>
      <c r="G30" s="687"/>
      <c r="H30" s="690"/>
      <c r="I30" s="687"/>
      <c r="J30" s="687" t="s">
        <v>686</v>
      </c>
      <c r="K30" s="687" t="s">
        <v>687</v>
      </c>
      <c r="L30" s="687"/>
    </row>
    <row r="31" spans="2:12" x14ac:dyDescent="0.25">
      <c r="B31" s="680"/>
      <c r="C31" s="683"/>
      <c r="D31" s="686"/>
      <c r="E31" s="689"/>
      <c r="F31" s="111" t="s">
        <v>696</v>
      </c>
      <c r="G31" s="689"/>
      <c r="H31" s="692"/>
      <c r="I31" s="689"/>
      <c r="J31" s="689"/>
      <c r="K31" s="689"/>
      <c r="L31" s="689"/>
    </row>
    <row r="32" spans="2:12" x14ac:dyDescent="0.25">
      <c r="B32" s="107">
        <v>3</v>
      </c>
      <c r="C32" s="677" t="s">
        <v>698</v>
      </c>
      <c r="D32" s="677"/>
      <c r="E32" s="113"/>
      <c r="F32" s="113"/>
      <c r="G32" s="113"/>
      <c r="H32" s="114"/>
      <c r="I32" s="113"/>
      <c r="J32" s="113"/>
      <c r="K32" s="115"/>
      <c r="L32" s="116"/>
    </row>
    <row r="33" spans="2:12" x14ac:dyDescent="0.25">
      <c r="B33" s="117"/>
      <c r="C33" s="118" t="s">
        <v>683</v>
      </c>
      <c r="D33" s="119" t="s">
        <v>684</v>
      </c>
      <c r="E33" s="120"/>
      <c r="F33" s="111" t="s">
        <v>685</v>
      </c>
      <c r="G33" s="121"/>
      <c r="H33" s="122"/>
      <c r="I33" s="123"/>
      <c r="J33" s="120" t="s">
        <v>686</v>
      </c>
      <c r="K33" s="121" t="s">
        <v>699</v>
      </c>
      <c r="L33" s="121"/>
    </row>
    <row r="34" spans="2:12" x14ac:dyDescent="0.25">
      <c r="B34" s="117"/>
      <c r="C34" s="118" t="s">
        <v>690</v>
      </c>
      <c r="D34" s="119" t="s">
        <v>248</v>
      </c>
      <c r="E34" s="124"/>
      <c r="F34" s="112" t="s">
        <v>700</v>
      </c>
      <c r="G34" s="125"/>
      <c r="H34" s="126"/>
      <c r="I34" s="127"/>
      <c r="J34" s="124" t="s">
        <v>686</v>
      </c>
      <c r="K34" s="125" t="s">
        <v>699</v>
      </c>
      <c r="L34" s="125"/>
    </row>
    <row r="35" spans="2:12" x14ac:dyDescent="0.25">
      <c r="B35" s="678"/>
      <c r="C35" s="681" t="s">
        <v>693</v>
      </c>
      <c r="D35" s="684" t="s">
        <v>694</v>
      </c>
      <c r="E35" s="687"/>
      <c r="F35" s="112" t="s">
        <v>695</v>
      </c>
      <c r="G35" s="687"/>
      <c r="H35" s="690"/>
      <c r="I35" s="687"/>
      <c r="J35" s="687" t="s">
        <v>686</v>
      </c>
      <c r="K35" s="687" t="s">
        <v>699</v>
      </c>
      <c r="L35" s="687"/>
    </row>
    <row r="36" spans="2:12" x14ac:dyDescent="0.25">
      <c r="B36" s="680"/>
      <c r="C36" s="683"/>
      <c r="D36" s="686"/>
      <c r="E36" s="689"/>
      <c r="F36" s="111" t="s">
        <v>696</v>
      </c>
      <c r="G36" s="689"/>
      <c r="H36" s="692"/>
      <c r="I36" s="689"/>
      <c r="J36" s="689"/>
      <c r="K36" s="689"/>
      <c r="L36" s="689"/>
    </row>
    <row r="37" spans="2:12" ht="15.75" x14ac:dyDescent="0.25">
      <c r="B37" s="107">
        <v>4</v>
      </c>
      <c r="C37" s="677" t="s">
        <v>701</v>
      </c>
      <c r="D37" s="677"/>
      <c r="E37" s="128"/>
      <c r="F37" s="128"/>
      <c r="G37" s="128"/>
      <c r="H37" s="129"/>
      <c r="I37" s="128"/>
      <c r="J37" s="128"/>
      <c r="K37" s="108"/>
      <c r="L37" s="130"/>
    </row>
    <row r="38" spans="2:12" ht="15.75" x14ac:dyDescent="0.25">
      <c r="B38" s="131"/>
      <c r="C38" s="132" t="s">
        <v>683</v>
      </c>
      <c r="D38" s="133" t="s">
        <v>702</v>
      </c>
      <c r="E38" s="108"/>
      <c r="F38" s="108"/>
      <c r="G38" s="108"/>
      <c r="H38" s="109"/>
      <c r="I38" s="108"/>
      <c r="J38" s="108"/>
      <c r="K38" s="108"/>
      <c r="L38" s="110"/>
    </row>
    <row r="39" spans="2:12" x14ac:dyDescent="0.25">
      <c r="B39" s="117"/>
      <c r="C39" s="118"/>
      <c r="D39" s="119" t="s">
        <v>703</v>
      </c>
      <c r="E39" s="120"/>
      <c r="F39" s="111" t="s">
        <v>704</v>
      </c>
      <c r="G39" s="121"/>
      <c r="H39" s="122"/>
      <c r="I39" s="123"/>
      <c r="J39" s="120" t="s">
        <v>686</v>
      </c>
      <c r="K39" s="121" t="s">
        <v>705</v>
      </c>
      <c r="L39" s="121"/>
    </row>
    <row r="40" spans="2:12" x14ac:dyDescent="0.25">
      <c r="B40" s="678"/>
      <c r="C40" s="681"/>
      <c r="D40" s="684" t="s">
        <v>706</v>
      </c>
      <c r="E40" s="687"/>
      <c r="F40" s="112" t="s">
        <v>707</v>
      </c>
      <c r="G40" s="687"/>
      <c r="H40" s="690"/>
      <c r="I40" s="687"/>
      <c r="J40" s="687" t="s">
        <v>686</v>
      </c>
      <c r="K40" s="687" t="s">
        <v>705</v>
      </c>
      <c r="L40" s="687"/>
    </row>
    <row r="41" spans="2:12" x14ac:dyDescent="0.25">
      <c r="B41" s="680"/>
      <c r="C41" s="683"/>
      <c r="D41" s="686"/>
      <c r="E41" s="689"/>
      <c r="F41" s="111" t="s">
        <v>708</v>
      </c>
      <c r="G41" s="689"/>
      <c r="H41" s="692"/>
      <c r="I41" s="689"/>
      <c r="J41" s="689"/>
      <c r="K41" s="689"/>
      <c r="L41" s="689"/>
    </row>
    <row r="42" spans="2:12" x14ac:dyDescent="0.25">
      <c r="B42" s="693"/>
      <c r="C42" s="681" t="s">
        <v>690</v>
      </c>
      <c r="D42" s="134" t="s">
        <v>709</v>
      </c>
      <c r="E42" s="695"/>
      <c r="F42" s="112" t="s">
        <v>710</v>
      </c>
      <c r="G42" s="695"/>
      <c r="H42" s="690"/>
      <c r="I42" s="687"/>
      <c r="J42" s="687" t="s">
        <v>686</v>
      </c>
      <c r="K42" s="687" t="s">
        <v>705</v>
      </c>
      <c r="L42" s="687"/>
    </row>
    <row r="43" spans="2:12" x14ac:dyDescent="0.25">
      <c r="B43" s="694"/>
      <c r="C43" s="683"/>
      <c r="D43" s="119" t="s">
        <v>711</v>
      </c>
      <c r="E43" s="696"/>
      <c r="F43" s="111" t="s">
        <v>712</v>
      </c>
      <c r="G43" s="696"/>
      <c r="H43" s="692"/>
      <c r="I43" s="689"/>
      <c r="J43" s="689"/>
      <c r="K43" s="689"/>
      <c r="L43" s="689"/>
    </row>
    <row r="44" spans="2:12" x14ac:dyDescent="0.25">
      <c r="B44" s="693"/>
      <c r="C44" s="681" t="s">
        <v>693</v>
      </c>
      <c r="D44" s="684" t="s">
        <v>713</v>
      </c>
      <c r="E44" s="695"/>
      <c r="F44" s="112" t="s">
        <v>714</v>
      </c>
      <c r="G44" s="695"/>
      <c r="H44" s="690"/>
      <c r="I44" s="687"/>
      <c r="J44" s="687" t="s">
        <v>686</v>
      </c>
      <c r="K44" s="687" t="s">
        <v>705</v>
      </c>
      <c r="L44" s="687"/>
    </row>
    <row r="45" spans="2:12" x14ac:dyDescent="0.25">
      <c r="B45" s="694"/>
      <c r="C45" s="683"/>
      <c r="D45" s="686"/>
      <c r="E45" s="696"/>
      <c r="F45" s="135" t="s">
        <v>715</v>
      </c>
      <c r="G45" s="696"/>
      <c r="H45" s="692"/>
      <c r="I45" s="689"/>
      <c r="J45" s="689"/>
      <c r="K45" s="689"/>
      <c r="L45" s="689"/>
    </row>
    <row r="46" spans="2:12" x14ac:dyDescent="0.25">
      <c r="B46" s="693"/>
      <c r="C46" s="681" t="s">
        <v>716</v>
      </c>
      <c r="D46" s="136" t="s">
        <v>717</v>
      </c>
      <c r="E46" s="695"/>
      <c r="F46" s="112" t="s">
        <v>710</v>
      </c>
      <c r="G46" s="695"/>
      <c r="H46" s="690"/>
      <c r="I46" s="687"/>
      <c r="J46" s="687" t="s">
        <v>686</v>
      </c>
      <c r="K46" s="687" t="s">
        <v>705</v>
      </c>
      <c r="L46" s="687"/>
    </row>
    <row r="47" spans="2:12" x14ac:dyDescent="0.25">
      <c r="B47" s="694"/>
      <c r="C47" s="683"/>
      <c r="D47" s="119" t="s">
        <v>718</v>
      </c>
      <c r="E47" s="696"/>
      <c r="F47" s="135" t="s">
        <v>712</v>
      </c>
      <c r="G47" s="696"/>
      <c r="H47" s="692"/>
      <c r="I47" s="689"/>
      <c r="J47" s="689"/>
      <c r="K47" s="689"/>
      <c r="L47" s="689"/>
    </row>
    <row r="48" spans="2:12" ht="15.75" x14ac:dyDescent="0.25">
      <c r="B48" s="4"/>
    </row>
    <row r="49" spans="2:12" x14ac:dyDescent="0.25">
      <c r="B49" s="137">
        <v>5</v>
      </c>
      <c r="C49" s="677" t="s">
        <v>719</v>
      </c>
      <c r="D49" s="677"/>
      <c r="E49" s="113"/>
      <c r="F49" s="113"/>
      <c r="G49" s="113"/>
      <c r="H49" s="114"/>
      <c r="I49" s="113"/>
      <c r="J49" s="113"/>
      <c r="K49" s="113"/>
      <c r="L49" s="116"/>
    </row>
    <row r="50" spans="2:12" x14ac:dyDescent="0.25">
      <c r="B50" s="117"/>
      <c r="C50" s="118" t="s">
        <v>683</v>
      </c>
      <c r="D50" s="119" t="s">
        <v>720</v>
      </c>
      <c r="E50" s="120"/>
      <c r="F50" s="111" t="s">
        <v>721</v>
      </c>
      <c r="G50" s="121"/>
      <c r="H50" s="122"/>
      <c r="I50" s="123"/>
      <c r="J50" s="120" t="s">
        <v>686</v>
      </c>
      <c r="K50" s="121" t="s">
        <v>722</v>
      </c>
      <c r="L50" s="121"/>
    </row>
    <row r="51" spans="2:12" x14ac:dyDescent="0.25">
      <c r="B51" s="117"/>
      <c r="C51" s="118" t="s">
        <v>690</v>
      </c>
      <c r="D51" s="119" t="s">
        <v>694</v>
      </c>
      <c r="E51" s="124"/>
      <c r="F51" s="112" t="s">
        <v>721</v>
      </c>
      <c r="G51" s="125"/>
      <c r="H51" s="126"/>
      <c r="I51" s="127"/>
      <c r="J51" s="124" t="s">
        <v>686</v>
      </c>
      <c r="K51" s="138" t="s">
        <v>723</v>
      </c>
      <c r="L51" s="125"/>
    </row>
    <row r="52" spans="2:12" ht="15.75" x14ac:dyDescent="0.25">
      <c r="B52" s="107">
        <v>6</v>
      </c>
      <c r="C52" s="677" t="s">
        <v>724</v>
      </c>
      <c r="D52" s="677"/>
      <c r="E52" s="128"/>
      <c r="F52" s="128"/>
      <c r="G52" s="128"/>
      <c r="H52" s="129"/>
      <c r="I52" s="128"/>
      <c r="J52" s="128"/>
      <c r="K52" s="108"/>
      <c r="L52" s="130"/>
    </row>
    <row r="53" spans="2:12" x14ac:dyDescent="0.25">
      <c r="B53" s="117"/>
      <c r="C53" s="118" t="s">
        <v>683</v>
      </c>
      <c r="D53" s="119" t="s">
        <v>720</v>
      </c>
      <c r="E53" s="120"/>
      <c r="F53" s="111" t="s">
        <v>692</v>
      </c>
      <c r="G53" s="121"/>
      <c r="H53" s="122"/>
      <c r="I53" s="123"/>
      <c r="J53" s="120" t="s">
        <v>686</v>
      </c>
      <c r="K53" s="139" t="s">
        <v>725</v>
      </c>
      <c r="L53" s="121"/>
    </row>
    <row r="54" spans="2:12" ht="15.75" x14ac:dyDescent="0.25">
      <c r="B54" s="107">
        <v>7</v>
      </c>
      <c r="C54" s="677" t="s">
        <v>726</v>
      </c>
      <c r="D54" s="677"/>
      <c r="E54" s="128"/>
      <c r="F54" s="128"/>
      <c r="G54" s="128"/>
      <c r="H54" s="129"/>
      <c r="I54" s="128"/>
      <c r="J54" s="128"/>
      <c r="K54" s="108"/>
      <c r="L54" s="130"/>
    </row>
    <row r="55" spans="2:12" x14ac:dyDescent="0.25">
      <c r="B55" s="678"/>
      <c r="C55" s="681" t="s">
        <v>683</v>
      </c>
      <c r="D55" s="684" t="s">
        <v>684</v>
      </c>
      <c r="E55" s="687"/>
      <c r="F55" s="111" t="s">
        <v>727</v>
      </c>
      <c r="G55" s="687"/>
      <c r="H55" s="690"/>
      <c r="I55" s="687"/>
      <c r="J55" s="687" t="s">
        <v>686</v>
      </c>
      <c r="K55" s="687" t="s">
        <v>728</v>
      </c>
      <c r="L55" s="687"/>
    </row>
    <row r="56" spans="2:12" x14ac:dyDescent="0.25">
      <c r="B56" s="680"/>
      <c r="C56" s="683"/>
      <c r="D56" s="686"/>
      <c r="E56" s="689"/>
      <c r="F56" s="135" t="s">
        <v>347</v>
      </c>
      <c r="G56" s="689"/>
      <c r="H56" s="692"/>
      <c r="I56" s="689"/>
      <c r="J56" s="689"/>
      <c r="K56" s="689"/>
      <c r="L56" s="689"/>
    </row>
    <row r="57" spans="2:12" x14ac:dyDescent="0.25">
      <c r="B57" s="117"/>
      <c r="C57" s="118" t="s">
        <v>690</v>
      </c>
      <c r="D57" s="119" t="s">
        <v>248</v>
      </c>
      <c r="E57" s="120"/>
      <c r="F57" s="111" t="s">
        <v>704</v>
      </c>
      <c r="G57" s="121"/>
      <c r="H57" s="122"/>
      <c r="I57" s="127"/>
      <c r="J57" s="120" t="s">
        <v>686</v>
      </c>
      <c r="K57" s="125" t="s">
        <v>728</v>
      </c>
      <c r="L57" s="125"/>
    </row>
    <row r="58" spans="2:12" x14ac:dyDescent="0.25">
      <c r="B58" s="678"/>
      <c r="C58" s="681" t="s">
        <v>693</v>
      </c>
      <c r="D58" s="684" t="s">
        <v>694</v>
      </c>
      <c r="E58" s="687"/>
      <c r="F58" s="112" t="s">
        <v>707</v>
      </c>
      <c r="G58" s="687"/>
      <c r="H58" s="690"/>
      <c r="I58" s="690"/>
      <c r="J58" s="687" t="s">
        <v>686</v>
      </c>
      <c r="K58" s="687" t="s">
        <v>728</v>
      </c>
      <c r="L58" s="687"/>
    </row>
    <row r="59" spans="2:12" x14ac:dyDescent="0.25">
      <c r="B59" s="680"/>
      <c r="C59" s="683"/>
      <c r="D59" s="686"/>
      <c r="E59" s="689"/>
      <c r="F59" s="135" t="s">
        <v>708</v>
      </c>
      <c r="G59" s="689"/>
      <c r="H59" s="692"/>
      <c r="I59" s="692"/>
      <c r="J59" s="689"/>
      <c r="K59" s="689"/>
      <c r="L59" s="689"/>
    </row>
    <row r="60" spans="2:12" x14ac:dyDescent="0.25">
      <c r="B60" s="675" t="s">
        <v>729</v>
      </c>
      <c r="C60" s="676"/>
      <c r="D60" s="676"/>
      <c r="E60" s="676"/>
      <c r="F60" s="676"/>
      <c r="G60" s="676"/>
      <c r="H60" s="676"/>
      <c r="I60" s="106"/>
      <c r="J60" s="106"/>
      <c r="K60" s="106"/>
      <c r="L60" s="40"/>
    </row>
    <row r="61" spans="2:12" x14ac:dyDescent="0.25">
      <c r="B61" s="107">
        <v>1</v>
      </c>
      <c r="C61" s="677" t="s">
        <v>730</v>
      </c>
      <c r="D61" s="677"/>
      <c r="E61" s="115"/>
      <c r="F61" s="140"/>
      <c r="G61" s="115"/>
      <c r="H61" s="140"/>
      <c r="I61" s="115"/>
      <c r="J61" s="115"/>
      <c r="K61" s="115"/>
      <c r="L61" s="141"/>
    </row>
    <row r="62" spans="2:12" x14ac:dyDescent="0.25">
      <c r="B62" s="693"/>
      <c r="C62" s="681" t="s">
        <v>683</v>
      </c>
      <c r="D62" s="684" t="s">
        <v>731</v>
      </c>
      <c r="E62" s="687"/>
      <c r="F62" s="142" t="s">
        <v>732</v>
      </c>
      <c r="G62" s="687"/>
      <c r="H62" s="690"/>
      <c r="I62" s="695"/>
      <c r="J62" s="695"/>
      <c r="K62" s="687" t="s">
        <v>733</v>
      </c>
      <c r="L62" s="687"/>
    </row>
    <row r="63" spans="2:12" x14ac:dyDescent="0.25">
      <c r="B63" s="698"/>
      <c r="C63" s="682"/>
      <c r="D63" s="685"/>
      <c r="E63" s="688"/>
      <c r="F63" s="142" t="s">
        <v>727</v>
      </c>
      <c r="G63" s="688"/>
      <c r="H63" s="691"/>
      <c r="I63" s="697"/>
      <c r="J63" s="697"/>
      <c r="K63" s="688"/>
      <c r="L63" s="688"/>
    </row>
    <row r="64" spans="2:12" x14ac:dyDescent="0.25">
      <c r="B64" s="694"/>
      <c r="C64" s="683"/>
      <c r="D64" s="686"/>
      <c r="E64" s="689"/>
      <c r="F64" s="143" t="s">
        <v>347</v>
      </c>
      <c r="G64" s="689"/>
      <c r="H64" s="692"/>
      <c r="I64" s="696"/>
      <c r="J64" s="696"/>
      <c r="K64" s="689"/>
      <c r="L64" s="689"/>
    </row>
    <row r="65" spans="2:12" x14ac:dyDescent="0.25">
      <c r="B65" s="693"/>
      <c r="C65" s="681" t="s">
        <v>690</v>
      </c>
      <c r="D65" s="684" t="s">
        <v>734</v>
      </c>
      <c r="E65" s="687"/>
      <c r="F65" s="142" t="s">
        <v>732</v>
      </c>
      <c r="G65" s="687"/>
      <c r="H65" s="690"/>
      <c r="I65" s="695"/>
      <c r="J65" s="695"/>
      <c r="K65" s="687" t="s">
        <v>733</v>
      </c>
      <c r="L65" s="687"/>
    </row>
    <row r="66" spans="2:12" x14ac:dyDescent="0.25">
      <c r="B66" s="698"/>
      <c r="C66" s="682"/>
      <c r="D66" s="685"/>
      <c r="E66" s="688"/>
      <c r="F66" s="142" t="s">
        <v>727</v>
      </c>
      <c r="G66" s="688"/>
      <c r="H66" s="691"/>
      <c r="I66" s="697"/>
      <c r="J66" s="697"/>
      <c r="K66" s="688"/>
      <c r="L66" s="688"/>
    </row>
    <row r="67" spans="2:12" x14ac:dyDescent="0.25">
      <c r="B67" s="694"/>
      <c r="C67" s="683"/>
      <c r="D67" s="686"/>
      <c r="E67" s="689"/>
      <c r="F67" s="143" t="s">
        <v>735</v>
      </c>
      <c r="G67" s="689"/>
      <c r="H67" s="692"/>
      <c r="I67" s="696"/>
      <c r="J67" s="696"/>
      <c r="K67" s="689"/>
      <c r="L67" s="689"/>
    </row>
    <row r="68" spans="2:12" x14ac:dyDescent="0.25">
      <c r="B68" s="693"/>
      <c r="C68" s="681" t="s">
        <v>693</v>
      </c>
      <c r="D68" s="134" t="s">
        <v>736</v>
      </c>
      <c r="E68" s="687"/>
      <c r="F68" s="142" t="s">
        <v>732</v>
      </c>
      <c r="G68" s="687"/>
      <c r="H68" s="690"/>
      <c r="I68" s="695"/>
      <c r="J68" s="695"/>
      <c r="K68" s="687" t="s">
        <v>733</v>
      </c>
      <c r="L68" s="687"/>
    </row>
    <row r="69" spans="2:12" x14ac:dyDescent="0.25">
      <c r="B69" s="698"/>
      <c r="C69" s="682"/>
      <c r="D69" s="134" t="s">
        <v>737</v>
      </c>
      <c r="E69" s="688"/>
      <c r="F69" s="142" t="s">
        <v>727</v>
      </c>
      <c r="G69" s="688"/>
      <c r="H69" s="691"/>
      <c r="I69" s="697"/>
      <c r="J69" s="697"/>
      <c r="K69" s="688"/>
      <c r="L69" s="688"/>
    </row>
    <row r="70" spans="2:12" x14ac:dyDescent="0.25">
      <c r="B70" s="694"/>
      <c r="C70" s="683"/>
      <c r="D70" s="144"/>
      <c r="E70" s="689"/>
      <c r="F70" s="143" t="s">
        <v>347</v>
      </c>
      <c r="G70" s="689"/>
      <c r="H70" s="692"/>
      <c r="I70" s="696"/>
      <c r="J70" s="696"/>
      <c r="K70" s="689"/>
      <c r="L70" s="689"/>
    </row>
    <row r="71" spans="2:12" x14ac:dyDescent="0.25">
      <c r="B71" s="693"/>
      <c r="C71" s="681" t="s">
        <v>716</v>
      </c>
      <c r="D71" s="134" t="s">
        <v>738</v>
      </c>
      <c r="E71" s="687"/>
      <c r="F71" s="142" t="s">
        <v>732</v>
      </c>
      <c r="G71" s="687"/>
      <c r="H71" s="690"/>
      <c r="I71" s="695"/>
      <c r="J71" s="695"/>
      <c r="K71" s="687" t="s">
        <v>733</v>
      </c>
      <c r="L71" s="687"/>
    </row>
    <row r="72" spans="2:12" x14ac:dyDescent="0.25">
      <c r="B72" s="698"/>
      <c r="C72" s="682"/>
      <c r="D72" s="134" t="s">
        <v>739</v>
      </c>
      <c r="E72" s="688"/>
      <c r="F72" s="142" t="s">
        <v>727</v>
      </c>
      <c r="G72" s="688"/>
      <c r="H72" s="691"/>
      <c r="I72" s="697"/>
      <c r="J72" s="697"/>
      <c r="K72" s="688"/>
      <c r="L72" s="688"/>
    </row>
    <row r="73" spans="2:12" x14ac:dyDescent="0.25">
      <c r="B73" s="694"/>
      <c r="C73" s="683"/>
      <c r="D73" s="144"/>
      <c r="E73" s="689"/>
      <c r="F73" s="143" t="s">
        <v>740</v>
      </c>
      <c r="G73" s="689"/>
      <c r="H73" s="692"/>
      <c r="I73" s="696"/>
      <c r="J73" s="696"/>
      <c r="K73" s="689"/>
      <c r="L73" s="689"/>
    </row>
    <row r="74" spans="2:12" x14ac:dyDescent="0.25">
      <c r="B74" s="693"/>
      <c r="C74" s="681" t="s">
        <v>741</v>
      </c>
      <c r="D74" s="684" t="s">
        <v>742</v>
      </c>
      <c r="E74" s="687"/>
      <c r="F74" s="142" t="s">
        <v>727</v>
      </c>
      <c r="G74" s="687"/>
      <c r="H74" s="690"/>
      <c r="I74" s="695"/>
      <c r="J74" s="695"/>
      <c r="K74" s="687" t="s">
        <v>733</v>
      </c>
      <c r="L74" s="687"/>
    </row>
    <row r="75" spans="2:12" x14ac:dyDescent="0.25">
      <c r="B75" s="694"/>
      <c r="C75" s="683"/>
      <c r="D75" s="686"/>
      <c r="E75" s="689"/>
      <c r="F75" s="143" t="s">
        <v>743</v>
      </c>
      <c r="G75" s="689"/>
      <c r="H75" s="692"/>
      <c r="I75" s="696"/>
      <c r="J75" s="696"/>
      <c r="K75" s="689"/>
      <c r="L75" s="689"/>
    </row>
    <row r="76" spans="2:12" x14ac:dyDescent="0.25">
      <c r="B76" s="699">
        <v>2</v>
      </c>
      <c r="C76" s="701" t="s">
        <v>744</v>
      </c>
      <c r="D76" s="701"/>
      <c r="E76" s="702"/>
      <c r="F76" s="704"/>
      <c r="G76" s="702"/>
      <c r="H76" s="706"/>
      <c r="I76" s="702"/>
      <c r="J76" s="702"/>
      <c r="K76" s="702"/>
      <c r="L76" s="708"/>
    </row>
    <row r="77" spans="2:12" x14ac:dyDescent="0.25">
      <c r="B77" s="700"/>
      <c r="C77" s="710" t="s">
        <v>745</v>
      </c>
      <c r="D77" s="710"/>
      <c r="E77" s="703"/>
      <c r="F77" s="705"/>
      <c r="G77" s="703"/>
      <c r="H77" s="707"/>
      <c r="I77" s="703"/>
      <c r="J77" s="703"/>
      <c r="K77" s="703"/>
      <c r="L77" s="709"/>
    </row>
    <row r="78" spans="2:12" x14ac:dyDescent="0.25">
      <c r="B78" s="693"/>
      <c r="C78" s="681" t="s">
        <v>683</v>
      </c>
      <c r="D78" s="134" t="s">
        <v>746</v>
      </c>
      <c r="E78" s="687"/>
      <c r="F78" s="142" t="s">
        <v>747</v>
      </c>
      <c r="G78" s="687"/>
      <c r="H78" s="690"/>
      <c r="I78" s="695"/>
      <c r="J78" s="695"/>
      <c r="K78" s="687" t="s">
        <v>687</v>
      </c>
      <c r="L78" s="687"/>
    </row>
    <row r="79" spans="2:12" x14ac:dyDescent="0.25">
      <c r="B79" s="698"/>
      <c r="C79" s="682"/>
      <c r="D79" s="134" t="s">
        <v>748</v>
      </c>
      <c r="E79" s="688"/>
      <c r="F79" s="142" t="s">
        <v>727</v>
      </c>
      <c r="G79" s="688"/>
      <c r="H79" s="691"/>
      <c r="I79" s="697"/>
      <c r="J79" s="697"/>
      <c r="K79" s="688"/>
      <c r="L79" s="688"/>
    </row>
    <row r="80" spans="2:12" x14ac:dyDescent="0.25">
      <c r="B80" s="694"/>
      <c r="C80" s="683"/>
      <c r="D80" s="144"/>
      <c r="E80" s="689"/>
      <c r="F80" s="143" t="s">
        <v>347</v>
      </c>
      <c r="G80" s="689"/>
      <c r="H80" s="692"/>
      <c r="I80" s="696"/>
      <c r="J80" s="696"/>
      <c r="K80" s="689"/>
      <c r="L80" s="689"/>
    </row>
    <row r="81" spans="2:12" x14ac:dyDescent="0.25">
      <c r="B81" s="693"/>
      <c r="C81" s="681" t="s">
        <v>690</v>
      </c>
      <c r="D81" s="134" t="s">
        <v>749</v>
      </c>
      <c r="E81" s="687"/>
      <c r="F81" s="142" t="s">
        <v>747</v>
      </c>
      <c r="G81" s="687"/>
      <c r="H81" s="690"/>
      <c r="I81" s="695"/>
      <c r="J81" s="695"/>
      <c r="K81" s="687" t="s">
        <v>687</v>
      </c>
      <c r="L81" s="687"/>
    </row>
    <row r="82" spans="2:12" x14ac:dyDescent="0.25">
      <c r="B82" s="698"/>
      <c r="C82" s="682"/>
      <c r="D82" s="134" t="s">
        <v>750</v>
      </c>
      <c r="E82" s="688"/>
      <c r="F82" s="142" t="s">
        <v>727</v>
      </c>
      <c r="G82" s="688"/>
      <c r="H82" s="691"/>
      <c r="I82" s="697"/>
      <c r="J82" s="697"/>
      <c r="K82" s="688"/>
      <c r="L82" s="688"/>
    </row>
    <row r="83" spans="2:12" x14ac:dyDescent="0.25">
      <c r="B83" s="694"/>
      <c r="C83" s="683"/>
      <c r="D83" s="144"/>
      <c r="E83" s="689"/>
      <c r="F83" s="143" t="s">
        <v>347</v>
      </c>
      <c r="G83" s="689"/>
      <c r="H83" s="692"/>
      <c r="I83" s="696"/>
      <c r="J83" s="696"/>
      <c r="K83" s="689"/>
      <c r="L83" s="689"/>
    </row>
    <row r="84" spans="2:12" x14ac:dyDescent="0.25">
      <c r="B84" s="693"/>
      <c r="C84" s="681" t="s">
        <v>693</v>
      </c>
      <c r="D84" s="134" t="s">
        <v>751</v>
      </c>
      <c r="E84" s="687"/>
      <c r="F84" s="142" t="s">
        <v>747</v>
      </c>
      <c r="G84" s="687"/>
      <c r="H84" s="690"/>
      <c r="I84" s="695"/>
      <c r="J84" s="695"/>
      <c r="K84" s="687" t="s">
        <v>687</v>
      </c>
      <c r="L84" s="687"/>
    </row>
    <row r="85" spans="2:12" x14ac:dyDescent="0.25">
      <c r="B85" s="698"/>
      <c r="C85" s="682"/>
      <c r="D85" s="134" t="s">
        <v>752</v>
      </c>
      <c r="E85" s="688"/>
      <c r="F85" s="142" t="s">
        <v>727</v>
      </c>
      <c r="G85" s="688"/>
      <c r="H85" s="691"/>
      <c r="I85" s="697"/>
      <c r="J85" s="697"/>
      <c r="K85" s="688"/>
      <c r="L85" s="688"/>
    </row>
    <row r="86" spans="2:12" x14ac:dyDescent="0.25">
      <c r="B86" s="694"/>
      <c r="C86" s="683"/>
      <c r="D86" s="144"/>
      <c r="E86" s="689"/>
      <c r="F86" s="143" t="s">
        <v>347</v>
      </c>
      <c r="G86" s="689"/>
      <c r="H86" s="692"/>
      <c r="I86" s="696"/>
      <c r="J86" s="696"/>
      <c r="K86" s="689"/>
      <c r="L86" s="689"/>
    </row>
    <row r="87" spans="2:12" x14ac:dyDescent="0.25">
      <c r="B87" s="693"/>
      <c r="C87" s="681" t="s">
        <v>716</v>
      </c>
      <c r="D87" s="136" t="s">
        <v>753</v>
      </c>
      <c r="E87" s="687"/>
      <c r="F87" s="711" t="s">
        <v>754</v>
      </c>
      <c r="G87" s="687"/>
      <c r="H87" s="690"/>
      <c r="I87" s="695"/>
      <c r="J87" s="695"/>
      <c r="K87" s="687" t="s">
        <v>687</v>
      </c>
      <c r="L87" s="687"/>
    </row>
    <row r="88" spans="2:12" x14ac:dyDescent="0.25">
      <c r="B88" s="694"/>
      <c r="C88" s="683"/>
      <c r="D88" s="119" t="s">
        <v>755</v>
      </c>
      <c r="E88" s="689"/>
      <c r="F88" s="712"/>
      <c r="G88" s="689"/>
      <c r="H88" s="692"/>
      <c r="I88" s="696"/>
      <c r="J88" s="696"/>
      <c r="K88" s="689"/>
      <c r="L88" s="689"/>
    </row>
    <row r="89" spans="2:12" ht="15.75" x14ac:dyDescent="0.25">
      <c r="B89" s="4"/>
    </row>
    <row r="91" spans="2:12" x14ac:dyDescent="0.25">
      <c r="B91" s="137">
        <v>3</v>
      </c>
      <c r="C91" s="677" t="s">
        <v>756</v>
      </c>
      <c r="D91" s="677"/>
      <c r="E91" s="113"/>
      <c r="F91" s="145"/>
      <c r="G91" s="113"/>
      <c r="H91" s="114"/>
      <c r="I91" s="113"/>
      <c r="J91" s="113"/>
      <c r="K91" s="113"/>
      <c r="L91" s="116"/>
    </row>
    <row r="92" spans="2:12" x14ac:dyDescent="0.25">
      <c r="B92" s="146"/>
      <c r="C92" s="118" t="s">
        <v>683</v>
      </c>
      <c r="D92" s="119" t="s">
        <v>757</v>
      </c>
      <c r="E92" s="147"/>
      <c r="F92" s="143" t="s">
        <v>758</v>
      </c>
      <c r="G92" s="139"/>
      <c r="H92" s="148"/>
      <c r="I92" s="149"/>
      <c r="J92" s="150"/>
      <c r="K92" s="121" t="s">
        <v>722</v>
      </c>
      <c r="L92" s="121"/>
    </row>
    <row r="93" spans="2:12" x14ac:dyDescent="0.25">
      <c r="B93" s="693"/>
      <c r="C93" s="681" t="s">
        <v>690</v>
      </c>
      <c r="D93" s="134" t="s">
        <v>759</v>
      </c>
      <c r="E93" s="687"/>
      <c r="F93" s="711" t="s">
        <v>758</v>
      </c>
      <c r="G93" s="687"/>
      <c r="H93" s="690"/>
      <c r="I93" s="695"/>
      <c r="J93" s="695"/>
      <c r="K93" s="687" t="s">
        <v>722</v>
      </c>
      <c r="L93" s="687"/>
    </row>
    <row r="94" spans="2:12" x14ac:dyDescent="0.25">
      <c r="B94" s="694"/>
      <c r="C94" s="683"/>
      <c r="D94" s="119" t="s">
        <v>760</v>
      </c>
      <c r="E94" s="689"/>
      <c r="F94" s="712"/>
      <c r="G94" s="689"/>
      <c r="H94" s="692"/>
      <c r="I94" s="696"/>
      <c r="J94" s="696"/>
      <c r="K94" s="689"/>
      <c r="L94" s="689"/>
    </row>
    <row r="95" spans="2:12" ht="15.75" x14ac:dyDescent="0.25">
      <c r="B95" s="151"/>
      <c r="C95" s="152"/>
      <c r="D95" s="152"/>
      <c r="E95" s="152"/>
      <c r="F95" s="152"/>
      <c r="G95" s="152"/>
      <c r="H95" s="152"/>
      <c r="I95" s="152"/>
      <c r="J95" s="152"/>
      <c r="K95" s="152"/>
      <c r="L95" s="17"/>
    </row>
    <row r="96" spans="2:12" x14ac:dyDescent="0.25">
      <c r="B96" s="663" t="s">
        <v>761</v>
      </c>
      <c r="C96" s="664"/>
      <c r="D96" s="664"/>
      <c r="E96" s="664"/>
      <c r="F96" s="664"/>
      <c r="G96" s="664"/>
      <c r="H96" s="664"/>
      <c r="I96" s="104"/>
      <c r="J96" s="104"/>
      <c r="K96" s="104"/>
      <c r="L96" s="105"/>
    </row>
    <row r="97" spans="2:12" x14ac:dyDescent="0.25">
      <c r="B97" s="675" t="s">
        <v>681</v>
      </c>
      <c r="C97" s="676"/>
      <c r="D97" s="676"/>
      <c r="E97" s="676"/>
      <c r="F97" s="676"/>
      <c r="G97" s="676"/>
      <c r="H97" s="676"/>
      <c r="I97" s="106"/>
      <c r="J97" s="106"/>
      <c r="K97" s="106"/>
      <c r="L97" s="40"/>
    </row>
    <row r="98" spans="2:12" x14ac:dyDescent="0.25">
      <c r="B98" s="107">
        <v>1</v>
      </c>
      <c r="C98" s="677" t="s">
        <v>762</v>
      </c>
      <c r="D98" s="677"/>
      <c r="E98" s="115"/>
      <c r="F98" s="140"/>
      <c r="G98" s="115"/>
      <c r="H98" s="140"/>
      <c r="I98" s="115"/>
      <c r="J98" s="115"/>
      <c r="K98" s="115"/>
      <c r="L98" s="141"/>
    </row>
    <row r="99" spans="2:12" x14ac:dyDescent="0.25">
      <c r="B99" s="117"/>
      <c r="C99" s="118" t="s">
        <v>683</v>
      </c>
      <c r="D99" s="119" t="s">
        <v>763</v>
      </c>
      <c r="E99" s="120"/>
      <c r="F99" s="111" t="s">
        <v>764</v>
      </c>
      <c r="G99" s="121"/>
      <c r="H99" s="122"/>
      <c r="I99" s="123"/>
      <c r="J99" s="120" t="s">
        <v>686</v>
      </c>
      <c r="K99" s="121" t="s">
        <v>765</v>
      </c>
      <c r="L99" s="121"/>
    </row>
    <row r="100" spans="2:12" x14ac:dyDescent="0.25">
      <c r="B100" s="678"/>
      <c r="C100" s="681" t="s">
        <v>690</v>
      </c>
      <c r="D100" s="134" t="s">
        <v>766</v>
      </c>
      <c r="E100" s="687"/>
      <c r="F100" s="713" t="s">
        <v>767</v>
      </c>
      <c r="G100" s="687"/>
      <c r="H100" s="690"/>
      <c r="I100" s="687"/>
      <c r="J100" s="687" t="s">
        <v>686</v>
      </c>
      <c r="K100" s="687" t="s">
        <v>765</v>
      </c>
      <c r="L100" s="687"/>
    </row>
    <row r="101" spans="2:12" x14ac:dyDescent="0.25">
      <c r="B101" s="680"/>
      <c r="C101" s="683"/>
      <c r="D101" s="119" t="s">
        <v>768</v>
      </c>
      <c r="E101" s="689"/>
      <c r="F101" s="714"/>
      <c r="G101" s="689"/>
      <c r="H101" s="692"/>
      <c r="I101" s="689"/>
      <c r="J101" s="689"/>
      <c r="K101" s="689"/>
      <c r="L101" s="689"/>
    </row>
    <row r="102" spans="2:12" x14ac:dyDescent="0.25">
      <c r="B102" s="678"/>
      <c r="C102" s="681" t="s">
        <v>693</v>
      </c>
      <c r="D102" s="134" t="s">
        <v>766</v>
      </c>
      <c r="E102" s="687"/>
      <c r="F102" s="713" t="s">
        <v>767</v>
      </c>
      <c r="G102" s="687"/>
      <c r="H102" s="690"/>
      <c r="I102" s="687"/>
      <c r="J102" s="687" t="s">
        <v>686</v>
      </c>
      <c r="K102" s="687" t="s">
        <v>765</v>
      </c>
      <c r="L102" s="687"/>
    </row>
    <row r="103" spans="2:12" x14ac:dyDescent="0.25">
      <c r="B103" s="680"/>
      <c r="C103" s="683"/>
      <c r="D103" s="119" t="s">
        <v>769</v>
      </c>
      <c r="E103" s="689"/>
      <c r="F103" s="714"/>
      <c r="G103" s="689"/>
      <c r="H103" s="692"/>
      <c r="I103" s="689"/>
      <c r="J103" s="689"/>
      <c r="K103" s="689"/>
      <c r="L103" s="689"/>
    </row>
    <row r="104" spans="2:12" x14ac:dyDescent="0.25">
      <c r="B104" s="678"/>
      <c r="C104" s="681" t="s">
        <v>716</v>
      </c>
      <c r="D104" s="134" t="s">
        <v>766</v>
      </c>
      <c r="E104" s="687"/>
      <c r="F104" s="713" t="s">
        <v>767</v>
      </c>
      <c r="G104" s="687"/>
      <c r="H104" s="690"/>
      <c r="I104" s="687"/>
      <c r="J104" s="687" t="s">
        <v>686</v>
      </c>
      <c r="K104" s="687" t="s">
        <v>765</v>
      </c>
      <c r="L104" s="687"/>
    </row>
    <row r="105" spans="2:12" x14ac:dyDescent="0.25">
      <c r="B105" s="680"/>
      <c r="C105" s="683"/>
      <c r="D105" s="119" t="s">
        <v>770</v>
      </c>
      <c r="E105" s="689"/>
      <c r="F105" s="714"/>
      <c r="G105" s="689"/>
      <c r="H105" s="692"/>
      <c r="I105" s="689"/>
      <c r="J105" s="689"/>
      <c r="K105" s="689"/>
      <c r="L105" s="689"/>
    </row>
    <row r="106" spans="2:12" x14ac:dyDescent="0.25">
      <c r="B106" s="678"/>
      <c r="C106" s="681" t="s">
        <v>741</v>
      </c>
      <c r="D106" s="134" t="s">
        <v>766</v>
      </c>
      <c r="E106" s="687"/>
      <c r="F106" s="713"/>
      <c r="G106" s="687"/>
      <c r="H106" s="690"/>
      <c r="I106" s="687"/>
      <c r="J106" s="687" t="s">
        <v>686</v>
      </c>
      <c r="K106" s="125" t="s">
        <v>771</v>
      </c>
      <c r="L106" s="687"/>
    </row>
    <row r="107" spans="2:12" x14ac:dyDescent="0.25">
      <c r="B107" s="680"/>
      <c r="C107" s="683"/>
      <c r="D107" s="119" t="s">
        <v>772</v>
      </c>
      <c r="E107" s="689"/>
      <c r="F107" s="714"/>
      <c r="G107" s="689"/>
      <c r="H107" s="692"/>
      <c r="I107" s="689"/>
      <c r="J107" s="689"/>
      <c r="K107" s="139" t="s">
        <v>696</v>
      </c>
      <c r="L107" s="689"/>
    </row>
    <row r="108" spans="2:12" x14ac:dyDescent="0.25">
      <c r="B108" s="675" t="s">
        <v>729</v>
      </c>
      <c r="C108" s="676"/>
      <c r="D108" s="676"/>
      <c r="E108" s="676"/>
      <c r="F108" s="676"/>
      <c r="G108" s="676"/>
      <c r="H108" s="676"/>
      <c r="I108" s="106"/>
      <c r="J108" s="106"/>
      <c r="K108" s="106"/>
      <c r="L108" s="40"/>
    </row>
    <row r="109" spans="2:12" x14ac:dyDescent="0.25">
      <c r="B109" s="678">
        <v>1</v>
      </c>
      <c r="C109" s="715" t="s">
        <v>773</v>
      </c>
      <c r="D109" s="716"/>
      <c r="E109" s="687"/>
      <c r="F109" s="142" t="s">
        <v>774</v>
      </c>
      <c r="G109" s="687"/>
      <c r="H109" s="690"/>
      <c r="I109" s="695"/>
      <c r="J109" s="695"/>
      <c r="K109" s="687" t="s">
        <v>775</v>
      </c>
      <c r="L109" s="687"/>
    </row>
    <row r="110" spans="2:12" x14ac:dyDescent="0.25">
      <c r="B110" s="679"/>
      <c r="C110" s="717" t="s">
        <v>776</v>
      </c>
      <c r="D110" s="718"/>
      <c r="E110" s="688"/>
      <c r="F110" s="142" t="s">
        <v>777</v>
      </c>
      <c r="G110" s="688"/>
      <c r="H110" s="691"/>
      <c r="I110" s="697"/>
      <c r="J110" s="697"/>
      <c r="K110" s="688"/>
      <c r="L110" s="688"/>
    </row>
    <row r="111" spans="2:12" x14ac:dyDescent="0.25">
      <c r="B111" s="680"/>
      <c r="C111" s="719"/>
      <c r="D111" s="720"/>
      <c r="E111" s="689"/>
      <c r="F111" s="142" t="s">
        <v>778</v>
      </c>
      <c r="G111" s="689"/>
      <c r="H111" s="692"/>
      <c r="I111" s="696"/>
      <c r="J111" s="696"/>
      <c r="K111" s="689"/>
      <c r="L111" s="689"/>
    </row>
    <row r="112" spans="2:12" x14ac:dyDescent="0.25">
      <c r="B112" s="678">
        <v>2</v>
      </c>
      <c r="C112" s="715" t="s">
        <v>779</v>
      </c>
      <c r="D112" s="716"/>
      <c r="E112" s="687"/>
      <c r="F112" s="153" t="s">
        <v>774</v>
      </c>
      <c r="G112" s="687"/>
      <c r="H112" s="690"/>
      <c r="I112" s="695"/>
      <c r="J112" s="695"/>
      <c r="K112" s="687" t="s">
        <v>775</v>
      </c>
      <c r="L112" s="687"/>
    </row>
    <row r="113" spans="2:12" x14ac:dyDescent="0.25">
      <c r="B113" s="679"/>
      <c r="C113" s="717" t="s">
        <v>780</v>
      </c>
      <c r="D113" s="718"/>
      <c r="E113" s="688"/>
      <c r="F113" s="142" t="s">
        <v>777</v>
      </c>
      <c r="G113" s="688"/>
      <c r="H113" s="691"/>
      <c r="I113" s="697"/>
      <c r="J113" s="697"/>
      <c r="K113" s="688"/>
      <c r="L113" s="688"/>
    </row>
    <row r="114" spans="2:12" x14ac:dyDescent="0.25">
      <c r="B114" s="680"/>
      <c r="C114" s="719"/>
      <c r="D114" s="720"/>
      <c r="E114" s="689"/>
      <c r="F114" s="142" t="s">
        <v>778</v>
      </c>
      <c r="G114" s="689"/>
      <c r="H114" s="692"/>
      <c r="I114" s="696"/>
      <c r="J114" s="696"/>
      <c r="K114" s="689"/>
      <c r="L114" s="689"/>
    </row>
    <row r="115" spans="2:12" x14ac:dyDescent="0.25">
      <c r="B115" s="678">
        <v>3</v>
      </c>
      <c r="C115" s="715" t="s">
        <v>781</v>
      </c>
      <c r="D115" s="716"/>
      <c r="E115" s="687"/>
      <c r="F115" s="153" t="s">
        <v>774</v>
      </c>
      <c r="G115" s="687"/>
      <c r="H115" s="690"/>
      <c r="I115" s="695"/>
      <c r="J115" s="695"/>
      <c r="K115" s="687" t="s">
        <v>782</v>
      </c>
      <c r="L115" s="687"/>
    </row>
    <row r="116" spans="2:12" x14ac:dyDescent="0.25">
      <c r="B116" s="679"/>
      <c r="C116" s="717" t="s">
        <v>783</v>
      </c>
      <c r="D116" s="718"/>
      <c r="E116" s="688"/>
      <c r="F116" s="142" t="s">
        <v>777</v>
      </c>
      <c r="G116" s="688"/>
      <c r="H116" s="691"/>
      <c r="I116" s="697"/>
      <c r="J116" s="697"/>
      <c r="K116" s="688"/>
      <c r="L116" s="688"/>
    </row>
    <row r="117" spans="2:12" x14ac:dyDescent="0.25">
      <c r="B117" s="680"/>
      <c r="C117" s="719"/>
      <c r="D117" s="720"/>
      <c r="E117" s="689"/>
      <c r="F117" s="143" t="s">
        <v>778</v>
      </c>
      <c r="G117" s="689"/>
      <c r="H117" s="692"/>
      <c r="I117" s="696"/>
      <c r="J117" s="696"/>
      <c r="K117" s="689"/>
      <c r="L117" s="689"/>
    </row>
    <row r="118" spans="2:12" ht="15.75" x14ac:dyDescent="0.25">
      <c r="B118" s="663" t="s">
        <v>784</v>
      </c>
      <c r="C118" s="664"/>
      <c r="D118" s="664"/>
      <c r="E118" s="664"/>
      <c r="F118" s="664"/>
      <c r="G118" s="664"/>
      <c r="H118" s="724"/>
      <c r="I118" s="154"/>
      <c r="J118" s="154"/>
      <c r="K118" s="154"/>
      <c r="L118" s="154"/>
    </row>
    <row r="119" spans="2:12" x14ac:dyDescent="0.25">
      <c r="B119" s="721" t="s">
        <v>681</v>
      </c>
      <c r="C119" s="722"/>
      <c r="D119" s="722"/>
      <c r="E119" s="722"/>
      <c r="F119" s="722"/>
      <c r="G119" s="722"/>
      <c r="H119" s="722"/>
      <c r="I119" s="722"/>
      <c r="J119" s="722"/>
      <c r="K119" s="722"/>
      <c r="L119" s="723"/>
    </row>
    <row r="120" spans="2:12" x14ac:dyDescent="0.25">
      <c r="B120" s="137">
        <v>1</v>
      </c>
      <c r="C120" s="677" t="s">
        <v>785</v>
      </c>
      <c r="D120" s="677"/>
      <c r="E120" s="113"/>
      <c r="F120" s="114"/>
      <c r="G120" s="113"/>
      <c r="H120" s="114"/>
      <c r="I120" s="113"/>
      <c r="J120" s="113"/>
      <c r="K120" s="113"/>
      <c r="L120" s="116"/>
    </row>
    <row r="121" spans="2:12" ht="15.75" x14ac:dyDescent="0.25">
      <c r="B121" s="155"/>
      <c r="C121" s="156" t="s">
        <v>683</v>
      </c>
      <c r="D121" s="157" t="s">
        <v>786</v>
      </c>
      <c r="E121" s="158"/>
      <c r="F121" s="159"/>
      <c r="G121" s="158"/>
      <c r="H121" s="160"/>
      <c r="I121" s="158"/>
      <c r="J121" s="158" t="s">
        <v>686</v>
      </c>
      <c r="K121" s="158" t="s">
        <v>787</v>
      </c>
      <c r="L121" s="158"/>
    </row>
    <row r="122" spans="2:12" ht="15.75" x14ac:dyDescent="0.25">
      <c r="B122" s="155"/>
      <c r="C122" s="156" t="s">
        <v>690</v>
      </c>
      <c r="D122" s="157" t="s">
        <v>788</v>
      </c>
      <c r="E122" s="158"/>
      <c r="F122" s="159"/>
      <c r="G122" s="158"/>
      <c r="H122" s="160"/>
      <c r="I122" s="158"/>
      <c r="J122" s="158" t="s">
        <v>686</v>
      </c>
      <c r="K122" s="158" t="s">
        <v>787</v>
      </c>
      <c r="L122" s="158"/>
    </row>
    <row r="123" spans="2:12" x14ac:dyDescent="0.25">
      <c r="B123" s="1"/>
    </row>
  </sheetData>
  <mergeCells count="340">
    <mergeCell ref="B119:L119"/>
    <mergeCell ref="C120:D120"/>
    <mergeCell ref="J115:J117"/>
    <mergeCell ref="K115:K117"/>
    <mergeCell ref="L115:L117"/>
    <mergeCell ref="C116:D116"/>
    <mergeCell ref="C117:D117"/>
    <mergeCell ref="B118:H118"/>
    <mergeCell ref="B115:B117"/>
    <mergeCell ref="C115:D115"/>
    <mergeCell ref="E115:E117"/>
    <mergeCell ref="G115:G117"/>
    <mergeCell ref="H115:H117"/>
    <mergeCell ref="I115:I117"/>
    <mergeCell ref="K112:K114"/>
    <mergeCell ref="L112:L114"/>
    <mergeCell ref="C113:D113"/>
    <mergeCell ref="C114:D114"/>
    <mergeCell ref="J109:J111"/>
    <mergeCell ref="K109:K111"/>
    <mergeCell ref="L109:L111"/>
    <mergeCell ref="C110:D110"/>
    <mergeCell ref="C111:D111"/>
    <mergeCell ref="L104:L105"/>
    <mergeCell ref="B106:B107"/>
    <mergeCell ref="C106:C107"/>
    <mergeCell ref="E106:E107"/>
    <mergeCell ref="F106:F107"/>
    <mergeCell ref="G106:G107"/>
    <mergeCell ref="H106:H107"/>
    <mergeCell ref="B112:B114"/>
    <mergeCell ref="C112:D112"/>
    <mergeCell ref="E112:E114"/>
    <mergeCell ref="G112:G114"/>
    <mergeCell ref="H112:H114"/>
    <mergeCell ref="I106:I107"/>
    <mergeCell ref="J106:J107"/>
    <mergeCell ref="L106:L107"/>
    <mergeCell ref="B108:H108"/>
    <mergeCell ref="B109:B111"/>
    <mergeCell ref="C109:D109"/>
    <mergeCell ref="E109:E111"/>
    <mergeCell ref="G109:G111"/>
    <mergeCell ref="H109:H111"/>
    <mergeCell ref="I109:I111"/>
    <mergeCell ref="I112:I114"/>
    <mergeCell ref="J112:J114"/>
    <mergeCell ref="B104:B105"/>
    <mergeCell ref="C104:C105"/>
    <mergeCell ref="E104:E105"/>
    <mergeCell ref="F104:F105"/>
    <mergeCell ref="G104:G105"/>
    <mergeCell ref="H104:H105"/>
    <mergeCell ref="I104:I105"/>
    <mergeCell ref="J104:J105"/>
    <mergeCell ref="K104:K105"/>
    <mergeCell ref="I100:I101"/>
    <mergeCell ref="J100:J101"/>
    <mergeCell ref="K100:K101"/>
    <mergeCell ref="L100:L101"/>
    <mergeCell ref="B102:B103"/>
    <mergeCell ref="C102:C103"/>
    <mergeCell ref="E102:E103"/>
    <mergeCell ref="F102:F103"/>
    <mergeCell ref="G102:G103"/>
    <mergeCell ref="H102:H103"/>
    <mergeCell ref="I102:I103"/>
    <mergeCell ref="J102:J103"/>
    <mergeCell ref="K102:K103"/>
    <mergeCell ref="L102:L103"/>
    <mergeCell ref="B97:H97"/>
    <mergeCell ref="C98:D98"/>
    <mergeCell ref="B100:B101"/>
    <mergeCell ref="C100:C101"/>
    <mergeCell ref="E100:E101"/>
    <mergeCell ref="F100:F101"/>
    <mergeCell ref="G100:G101"/>
    <mergeCell ref="H100:H101"/>
    <mergeCell ref="H93:H94"/>
    <mergeCell ref="I93:I94"/>
    <mergeCell ref="J93:J94"/>
    <mergeCell ref="K93:K94"/>
    <mergeCell ref="L93:L94"/>
    <mergeCell ref="B96:H96"/>
    <mergeCell ref="I87:I88"/>
    <mergeCell ref="J87:J88"/>
    <mergeCell ref="K87:K88"/>
    <mergeCell ref="L87:L88"/>
    <mergeCell ref="C91:D91"/>
    <mergeCell ref="B93:B94"/>
    <mergeCell ref="C93:C94"/>
    <mergeCell ref="E93:E94"/>
    <mergeCell ref="F93:F94"/>
    <mergeCell ref="G93:G94"/>
    <mergeCell ref="B87:B88"/>
    <mergeCell ref="C87:C88"/>
    <mergeCell ref="E87:E88"/>
    <mergeCell ref="F87:F88"/>
    <mergeCell ref="G87:G88"/>
    <mergeCell ref="H87:H88"/>
    <mergeCell ref="B84:B86"/>
    <mergeCell ref="C84:C86"/>
    <mergeCell ref="E84:E86"/>
    <mergeCell ref="G84:G86"/>
    <mergeCell ref="H84:H86"/>
    <mergeCell ref="I84:I86"/>
    <mergeCell ref="J84:J86"/>
    <mergeCell ref="K84:K86"/>
    <mergeCell ref="L84:L86"/>
    <mergeCell ref="B81:B83"/>
    <mergeCell ref="C81:C83"/>
    <mergeCell ref="E81:E83"/>
    <mergeCell ref="G81:G83"/>
    <mergeCell ref="H81:H83"/>
    <mergeCell ref="I81:I83"/>
    <mergeCell ref="J81:J83"/>
    <mergeCell ref="K81:K83"/>
    <mergeCell ref="L81:L83"/>
    <mergeCell ref="B78:B80"/>
    <mergeCell ref="C78:C80"/>
    <mergeCell ref="E78:E80"/>
    <mergeCell ref="G78:G80"/>
    <mergeCell ref="H78:H80"/>
    <mergeCell ref="I78:I80"/>
    <mergeCell ref="J78:J80"/>
    <mergeCell ref="K78:K80"/>
    <mergeCell ref="L78:L80"/>
    <mergeCell ref="L74:L75"/>
    <mergeCell ref="B76:B77"/>
    <mergeCell ref="C76:D76"/>
    <mergeCell ref="E76:E77"/>
    <mergeCell ref="F76:F77"/>
    <mergeCell ref="G76:G77"/>
    <mergeCell ref="H76:H77"/>
    <mergeCell ref="I76:I77"/>
    <mergeCell ref="J76:J77"/>
    <mergeCell ref="K76:K77"/>
    <mergeCell ref="L76:L77"/>
    <mergeCell ref="C77:D77"/>
    <mergeCell ref="B74:B75"/>
    <mergeCell ref="C74:C75"/>
    <mergeCell ref="D74:D75"/>
    <mergeCell ref="E74:E75"/>
    <mergeCell ref="G74:G75"/>
    <mergeCell ref="H74:H75"/>
    <mergeCell ref="I74:I75"/>
    <mergeCell ref="J74:J75"/>
    <mergeCell ref="K74:K75"/>
    <mergeCell ref="B71:B73"/>
    <mergeCell ref="C71:C73"/>
    <mergeCell ref="E71:E73"/>
    <mergeCell ref="G71:G73"/>
    <mergeCell ref="H71:H73"/>
    <mergeCell ref="I71:I73"/>
    <mergeCell ref="J71:J73"/>
    <mergeCell ref="K71:K73"/>
    <mergeCell ref="L71:L73"/>
    <mergeCell ref="B68:B70"/>
    <mergeCell ref="C68:C70"/>
    <mergeCell ref="E68:E70"/>
    <mergeCell ref="G68:G70"/>
    <mergeCell ref="H68:H70"/>
    <mergeCell ref="I68:I70"/>
    <mergeCell ref="J68:J70"/>
    <mergeCell ref="K68:K70"/>
    <mergeCell ref="L68:L70"/>
    <mergeCell ref="I62:I64"/>
    <mergeCell ref="J62:J64"/>
    <mergeCell ref="K62:K64"/>
    <mergeCell ref="L62:L64"/>
    <mergeCell ref="B65:B67"/>
    <mergeCell ref="C65:C67"/>
    <mergeCell ref="D65:D67"/>
    <mergeCell ref="E65:E67"/>
    <mergeCell ref="G65:G67"/>
    <mergeCell ref="H65:H67"/>
    <mergeCell ref="B62:B64"/>
    <mergeCell ref="C62:C64"/>
    <mergeCell ref="D62:D64"/>
    <mergeCell ref="E62:E64"/>
    <mergeCell ref="G62:G64"/>
    <mergeCell ref="H62:H64"/>
    <mergeCell ref="I65:I67"/>
    <mergeCell ref="J65:J67"/>
    <mergeCell ref="K65:K67"/>
    <mergeCell ref="L65:L67"/>
    <mergeCell ref="B60:H60"/>
    <mergeCell ref="C61:D61"/>
    <mergeCell ref="I55:I56"/>
    <mergeCell ref="J55:J56"/>
    <mergeCell ref="K55:K56"/>
    <mergeCell ref="L55:L56"/>
    <mergeCell ref="B58:B59"/>
    <mergeCell ref="C58:C59"/>
    <mergeCell ref="D58:D59"/>
    <mergeCell ref="E58:E59"/>
    <mergeCell ref="G58:G59"/>
    <mergeCell ref="H58:H59"/>
    <mergeCell ref="B55:B56"/>
    <mergeCell ref="C55:C56"/>
    <mergeCell ref="D55:D56"/>
    <mergeCell ref="E55:E56"/>
    <mergeCell ref="G55:G56"/>
    <mergeCell ref="H55:H56"/>
    <mergeCell ref="L46:L47"/>
    <mergeCell ref="C49:D49"/>
    <mergeCell ref="C52:D52"/>
    <mergeCell ref="C54:D54"/>
    <mergeCell ref="I44:I45"/>
    <mergeCell ref="J44:J45"/>
    <mergeCell ref="K44:K45"/>
    <mergeCell ref="L44:L45"/>
    <mergeCell ref="I58:I59"/>
    <mergeCell ref="J58:J59"/>
    <mergeCell ref="K58:K59"/>
    <mergeCell ref="L58:L59"/>
    <mergeCell ref="B46:B47"/>
    <mergeCell ref="C46:C47"/>
    <mergeCell ref="E46:E47"/>
    <mergeCell ref="G46:G47"/>
    <mergeCell ref="H46:H47"/>
    <mergeCell ref="I46:I47"/>
    <mergeCell ref="I42:I43"/>
    <mergeCell ref="J42:J43"/>
    <mergeCell ref="K42:K43"/>
    <mergeCell ref="J46:J47"/>
    <mergeCell ref="K46:K47"/>
    <mergeCell ref="L42:L43"/>
    <mergeCell ref="B44:B45"/>
    <mergeCell ref="C44:C45"/>
    <mergeCell ref="D44:D45"/>
    <mergeCell ref="E44:E45"/>
    <mergeCell ref="G44:G45"/>
    <mergeCell ref="H44:H45"/>
    <mergeCell ref="H40:H41"/>
    <mergeCell ref="I40:I41"/>
    <mergeCell ref="J40:J41"/>
    <mergeCell ref="K40:K41"/>
    <mergeCell ref="L40:L41"/>
    <mergeCell ref="B42:B43"/>
    <mergeCell ref="C42:C43"/>
    <mergeCell ref="E42:E43"/>
    <mergeCell ref="G42:G43"/>
    <mergeCell ref="H42:H43"/>
    <mergeCell ref="C37:D37"/>
    <mergeCell ref="B40:B41"/>
    <mergeCell ref="C40:C41"/>
    <mergeCell ref="D40:D41"/>
    <mergeCell ref="E40:E41"/>
    <mergeCell ref="G40:G41"/>
    <mergeCell ref="B35:B36"/>
    <mergeCell ref="C35:C36"/>
    <mergeCell ref="D35:D36"/>
    <mergeCell ref="E35:E36"/>
    <mergeCell ref="G35:G36"/>
    <mergeCell ref="L30:L31"/>
    <mergeCell ref="C32:D32"/>
    <mergeCell ref="H28:H29"/>
    <mergeCell ref="I28:I29"/>
    <mergeCell ref="J28:J29"/>
    <mergeCell ref="K28:K29"/>
    <mergeCell ref="L28:L29"/>
    <mergeCell ref="I35:I36"/>
    <mergeCell ref="J35:J36"/>
    <mergeCell ref="K35:K36"/>
    <mergeCell ref="L35:L36"/>
    <mergeCell ref="H35:H36"/>
    <mergeCell ref="B30:B31"/>
    <mergeCell ref="C30:C31"/>
    <mergeCell ref="D30:D31"/>
    <mergeCell ref="E30:E31"/>
    <mergeCell ref="G30:G31"/>
    <mergeCell ref="H25:H27"/>
    <mergeCell ref="I25:I27"/>
    <mergeCell ref="J25:J27"/>
    <mergeCell ref="K25:K27"/>
    <mergeCell ref="H30:H31"/>
    <mergeCell ref="I30:I31"/>
    <mergeCell ref="J30:J31"/>
    <mergeCell ref="K30:K31"/>
    <mergeCell ref="B22:B23"/>
    <mergeCell ref="C22:C23"/>
    <mergeCell ref="D22:D23"/>
    <mergeCell ref="E22:E23"/>
    <mergeCell ref="G22:G23"/>
    <mergeCell ref="H22:H23"/>
    <mergeCell ref="L25:L27"/>
    <mergeCell ref="B28:B29"/>
    <mergeCell ref="C28:C29"/>
    <mergeCell ref="D28:D29"/>
    <mergeCell ref="E28:E29"/>
    <mergeCell ref="G28:G29"/>
    <mergeCell ref="I22:I23"/>
    <mergeCell ref="J22:J23"/>
    <mergeCell ref="K22:K23"/>
    <mergeCell ref="L22:L23"/>
    <mergeCell ref="C24:D24"/>
    <mergeCell ref="B25:B27"/>
    <mergeCell ref="C25:C27"/>
    <mergeCell ref="D25:D27"/>
    <mergeCell ref="E25:E27"/>
    <mergeCell ref="G25:G27"/>
    <mergeCell ref="I17:I19"/>
    <mergeCell ref="J17:J19"/>
    <mergeCell ref="K17:K19"/>
    <mergeCell ref="L17:L19"/>
    <mergeCell ref="B20:B21"/>
    <mergeCell ref="C20:C21"/>
    <mergeCell ref="D20:D21"/>
    <mergeCell ref="E20:E21"/>
    <mergeCell ref="G20:G21"/>
    <mergeCell ref="H20:H21"/>
    <mergeCell ref="I20:I21"/>
    <mergeCell ref="J20:J21"/>
    <mergeCell ref="K20:K21"/>
    <mergeCell ref="L20:L21"/>
    <mergeCell ref="B15:H15"/>
    <mergeCell ref="C16:D16"/>
    <mergeCell ref="B17:B19"/>
    <mergeCell ref="C17:C19"/>
    <mergeCell ref="D17:D19"/>
    <mergeCell ref="E17:E19"/>
    <mergeCell ref="G17:G19"/>
    <mergeCell ref="H17:H19"/>
    <mergeCell ref="E11:F11"/>
    <mergeCell ref="G11:H11"/>
    <mergeCell ref="E12:E13"/>
    <mergeCell ref="G12:G13"/>
    <mergeCell ref="I12:I13"/>
    <mergeCell ref="B14:H14"/>
    <mergeCell ref="B5:L5"/>
    <mergeCell ref="B6:L6"/>
    <mergeCell ref="B7:L7"/>
    <mergeCell ref="B8:L8"/>
    <mergeCell ref="B9:L9"/>
    <mergeCell ref="B10:D13"/>
    <mergeCell ref="E10:H10"/>
    <mergeCell ref="I10:J10"/>
    <mergeCell ref="K10:K13"/>
    <mergeCell ref="L10:L13"/>
  </mergeCells>
  <pageMargins left="0.7" right="0.7" top="0.75" bottom="0.75" header="0.3" footer="0.3"/>
  <pageSetup scale="52" orientation="portrait" r:id="rId1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57"/>
  <sheetViews>
    <sheetView topLeftCell="D28" zoomScale="169" zoomScaleNormal="169" workbookViewId="0">
      <selection activeCell="H28" sqref="H28"/>
    </sheetView>
  </sheetViews>
  <sheetFormatPr baseColWidth="10" defaultRowHeight="15" x14ac:dyDescent="0.25"/>
  <cols>
    <col min="2" max="2" width="20.5703125" customWidth="1"/>
    <col min="3" max="3" width="20.140625" customWidth="1"/>
    <col min="4" max="4" width="11.42578125" customWidth="1"/>
    <col min="7" max="7" width="11.42578125" customWidth="1"/>
  </cols>
  <sheetData>
    <row r="3" spans="2:10" x14ac:dyDescent="0.25">
      <c r="B3" s="5" t="s">
        <v>124</v>
      </c>
    </row>
    <row r="4" spans="2:10" ht="15.75" thickBot="1" x14ac:dyDescent="0.3">
      <c r="B4" s="6"/>
    </row>
    <row r="5" spans="2:10" x14ac:dyDescent="0.25">
      <c r="B5" s="450" t="s">
        <v>636</v>
      </c>
      <c r="C5" s="451"/>
      <c r="D5" s="451"/>
      <c r="E5" s="451"/>
      <c r="F5" s="451"/>
      <c r="G5" s="451"/>
      <c r="H5" s="451"/>
      <c r="I5" s="451"/>
      <c r="J5" s="452"/>
    </row>
    <row r="6" spans="2:10" x14ac:dyDescent="0.25">
      <c r="B6" s="453" t="s">
        <v>125</v>
      </c>
      <c r="C6" s="454"/>
      <c r="D6" s="454"/>
      <c r="E6" s="454"/>
      <c r="F6" s="454"/>
      <c r="G6" s="454"/>
      <c r="H6" s="454"/>
      <c r="I6" s="454"/>
      <c r="J6" s="455"/>
    </row>
    <row r="7" spans="2:10" x14ac:dyDescent="0.25">
      <c r="B7" s="453" t="s">
        <v>811</v>
      </c>
      <c r="C7" s="454"/>
      <c r="D7" s="454"/>
      <c r="E7" s="454"/>
      <c r="F7" s="454"/>
      <c r="G7" s="454"/>
      <c r="H7" s="454"/>
      <c r="I7" s="454"/>
      <c r="J7" s="455"/>
    </row>
    <row r="8" spans="2:10" x14ac:dyDescent="0.25">
      <c r="B8" s="456" t="s">
        <v>2</v>
      </c>
      <c r="C8" s="457"/>
      <c r="D8" s="457"/>
      <c r="E8" s="457"/>
      <c r="F8" s="457"/>
      <c r="G8" s="457"/>
      <c r="H8" s="457"/>
      <c r="I8" s="457"/>
      <c r="J8" s="458"/>
    </row>
    <row r="9" spans="2:10" x14ac:dyDescent="0.25">
      <c r="B9" s="487" t="s">
        <v>126</v>
      </c>
      <c r="C9" s="488"/>
      <c r="D9" s="179" t="s">
        <v>128</v>
      </c>
      <c r="E9" s="179" t="s">
        <v>130</v>
      </c>
      <c r="F9" s="179" t="s">
        <v>132</v>
      </c>
      <c r="G9" s="179" t="s">
        <v>134</v>
      </c>
      <c r="H9" s="179" t="s">
        <v>137</v>
      </c>
      <c r="I9" s="179" t="s">
        <v>141</v>
      </c>
      <c r="J9" s="43" t="s">
        <v>141</v>
      </c>
    </row>
    <row r="10" spans="2:10" x14ac:dyDescent="0.25">
      <c r="B10" s="453" t="s">
        <v>127</v>
      </c>
      <c r="C10" s="489"/>
      <c r="D10" s="181" t="s">
        <v>129</v>
      </c>
      <c r="E10" s="181" t="s">
        <v>131</v>
      </c>
      <c r="F10" s="181" t="s">
        <v>133</v>
      </c>
      <c r="G10" s="181" t="s">
        <v>135</v>
      </c>
      <c r="H10" s="181" t="s">
        <v>138</v>
      </c>
      <c r="I10" s="181" t="s">
        <v>142</v>
      </c>
      <c r="J10" s="45" t="s">
        <v>144</v>
      </c>
    </row>
    <row r="11" spans="2:10" x14ac:dyDescent="0.25">
      <c r="B11" s="490"/>
      <c r="C11" s="491"/>
      <c r="D11" s="181" t="s">
        <v>806</v>
      </c>
      <c r="E11" s="11"/>
      <c r="F11" s="11"/>
      <c r="G11" s="181" t="s">
        <v>136</v>
      </c>
      <c r="H11" s="181" t="s">
        <v>139</v>
      </c>
      <c r="I11" s="181" t="s">
        <v>143</v>
      </c>
      <c r="J11" s="45" t="s">
        <v>145</v>
      </c>
    </row>
    <row r="12" spans="2:10" x14ac:dyDescent="0.25">
      <c r="B12" s="490"/>
      <c r="C12" s="491"/>
      <c r="D12" s="181" t="s">
        <v>805</v>
      </c>
      <c r="E12" s="11"/>
      <c r="F12" s="11"/>
      <c r="G12" s="11"/>
      <c r="H12" s="181" t="s">
        <v>140</v>
      </c>
      <c r="I12" s="11"/>
      <c r="J12" s="45" t="s">
        <v>146</v>
      </c>
    </row>
    <row r="13" spans="2:10" x14ac:dyDescent="0.25">
      <c r="B13" s="492"/>
      <c r="C13" s="493"/>
      <c r="D13" s="12"/>
      <c r="E13" s="12"/>
      <c r="F13" s="12"/>
      <c r="G13" s="12"/>
      <c r="H13" s="12"/>
      <c r="I13" s="12"/>
      <c r="J13" s="231" t="s">
        <v>147</v>
      </c>
    </row>
    <row r="14" spans="2:10" x14ac:dyDescent="0.25">
      <c r="B14" s="494"/>
      <c r="C14" s="495"/>
      <c r="D14" s="34"/>
      <c r="E14" s="34"/>
      <c r="F14" s="34"/>
      <c r="G14" s="34"/>
      <c r="H14" s="34"/>
      <c r="I14" s="34"/>
      <c r="J14" s="51"/>
    </row>
    <row r="15" spans="2:10" x14ac:dyDescent="0.25">
      <c r="B15" s="483" t="s">
        <v>148</v>
      </c>
      <c r="C15" s="484"/>
      <c r="D15" s="177">
        <f>D16+D20</f>
        <v>0</v>
      </c>
      <c r="E15" s="177">
        <f t="shared" ref="E15:G15" si="0">E16+E20</f>
        <v>0</v>
      </c>
      <c r="F15" s="177">
        <f t="shared" si="0"/>
        <v>0</v>
      </c>
      <c r="G15" s="177">
        <f t="shared" si="0"/>
        <v>0</v>
      </c>
      <c r="H15" s="177">
        <f>D15+E15+F15+G15</f>
        <v>0</v>
      </c>
      <c r="I15" s="177">
        <f t="shared" ref="I15" si="1">I16+I20</f>
        <v>0</v>
      </c>
      <c r="J15" s="176">
        <f t="shared" ref="J15" si="2">J16+J20</f>
        <v>0</v>
      </c>
    </row>
    <row r="16" spans="2:10" x14ac:dyDescent="0.25">
      <c r="B16" s="483" t="s">
        <v>149</v>
      </c>
      <c r="C16" s="484"/>
      <c r="D16" s="177">
        <f>D17+D18+D19</f>
        <v>0</v>
      </c>
      <c r="E16" s="177">
        <f t="shared" ref="E16:J16" si="3">E17+E18+E19</f>
        <v>0</v>
      </c>
      <c r="F16" s="177">
        <f t="shared" si="3"/>
        <v>0</v>
      </c>
      <c r="G16" s="177">
        <f t="shared" si="3"/>
        <v>0</v>
      </c>
      <c r="H16" s="177">
        <f>D16+E16+F16+G16</f>
        <v>0</v>
      </c>
      <c r="I16" s="177">
        <f t="shared" si="3"/>
        <v>0</v>
      </c>
      <c r="J16" s="176">
        <f t="shared" si="3"/>
        <v>0</v>
      </c>
    </row>
    <row r="17" spans="2:10" x14ac:dyDescent="0.25">
      <c r="B17" s="232"/>
      <c r="C17" s="167" t="s">
        <v>150</v>
      </c>
      <c r="D17" s="166">
        <v>0</v>
      </c>
      <c r="E17" s="166">
        <v>0</v>
      </c>
      <c r="F17" s="166">
        <v>0</v>
      </c>
      <c r="G17" s="166">
        <v>0</v>
      </c>
      <c r="H17" s="166">
        <v>0</v>
      </c>
      <c r="I17" s="166">
        <v>0</v>
      </c>
      <c r="J17" s="54">
        <v>0</v>
      </c>
    </row>
    <row r="18" spans="2:10" x14ac:dyDescent="0.25">
      <c r="B18" s="232"/>
      <c r="C18" s="167" t="s">
        <v>151</v>
      </c>
      <c r="D18" s="166">
        <v>0</v>
      </c>
      <c r="E18" s="166">
        <v>0</v>
      </c>
      <c r="F18" s="166">
        <v>0</v>
      </c>
      <c r="G18" s="166">
        <v>0</v>
      </c>
      <c r="H18" s="166">
        <v>0</v>
      </c>
      <c r="I18" s="166">
        <v>0</v>
      </c>
      <c r="J18" s="54">
        <v>0</v>
      </c>
    </row>
    <row r="19" spans="2:10" x14ac:dyDescent="0.25">
      <c r="B19" s="232"/>
      <c r="C19" s="167" t="s">
        <v>152</v>
      </c>
      <c r="D19" s="166">
        <v>0</v>
      </c>
      <c r="E19" s="166">
        <v>0</v>
      </c>
      <c r="F19" s="166">
        <v>0</v>
      </c>
      <c r="G19" s="166">
        <v>0</v>
      </c>
      <c r="H19" s="166">
        <v>0</v>
      </c>
      <c r="I19" s="166">
        <v>0</v>
      </c>
      <c r="J19" s="54">
        <v>0</v>
      </c>
    </row>
    <row r="20" spans="2:10" x14ac:dyDescent="0.25">
      <c r="B20" s="483" t="s">
        <v>153</v>
      </c>
      <c r="C20" s="484"/>
      <c r="D20" s="177">
        <f>SUM(D21)+D22+D23</f>
        <v>0</v>
      </c>
      <c r="E20" s="177">
        <f t="shared" ref="E20:J20" si="4">SUM(E21)+E22+E23</f>
        <v>0</v>
      </c>
      <c r="F20" s="177">
        <f t="shared" si="4"/>
        <v>0</v>
      </c>
      <c r="G20" s="177">
        <f t="shared" si="4"/>
        <v>0</v>
      </c>
      <c r="H20" s="177">
        <f>D20+E20+F20+G20</f>
        <v>0</v>
      </c>
      <c r="I20" s="177">
        <f t="shared" si="4"/>
        <v>0</v>
      </c>
      <c r="J20" s="176">
        <f t="shared" si="4"/>
        <v>0</v>
      </c>
    </row>
    <row r="21" spans="2:10" x14ac:dyDescent="0.25">
      <c r="B21" s="232"/>
      <c r="C21" s="167" t="s">
        <v>154</v>
      </c>
      <c r="D21" s="166">
        <v>0</v>
      </c>
      <c r="E21" s="166">
        <v>0</v>
      </c>
      <c r="F21" s="166">
        <v>0</v>
      </c>
      <c r="G21" s="166">
        <v>0</v>
      </c>
      <c r="H21" s="166">
        <v>0</v>
      </c>
      <c r="I21" s="166">
        <v>0</v>
      </c>
      <c r="J21" s="54">
        <v>0</v>
      </c>
    </row>
    <row r="22" spans="2:10" x14ac:dyDescent="0.25">
      <c r="B22" s="232"/>
      <c r="C22" s="167" t="s">
        <v>155</v>
      </c>
      <c r="D22" s="166">
        <v>0</v>
      </c>
      <c r="E22" s="166">
        <v>0</v>
      </c>
      <c r="F22" s="166">
        <v>0</v>
      </c>
      <c r="G22" s="166">
        <v>0</v>
      </c>
      <c r="H22" s="166">
        <v>0</v>
      </c>
      <c r="I22" s="166">
        <v>0</v>
      </c>
      <c r="J22" s="54">
        <v>0</v>
      </c>
    </row>
    <row r="23" spans="2:10" x14ac:dyDescent="0.25">
      <c r="B23" s="232"/>
      <c r="C23" s="167" t="s">
        <v>156</v>
      </c>
      <c r="D23" s="166">
        <v>0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54">
        <v>0</v>
      </c>
    </row>
    <row r="24" spans="2:10" x14ac:dyDescent="0.25">
      <c r="B24" s="483" t="s">
        <v>157</v>
      </c>
      <c r="C24" s="484"/>
      <c r="D24" s="166">
        <v>2051909</v>
      </c>
      <c r="E24" s="41"/>
      <c r="F24" s="41"/>
      <c r="G24" s="41">
        <v>0</v>
      </c>
      <c r="H24" s="81">
        <v>2070313</v>
      </c>
      <c r="I24" s="41">
        <v>0</v>
      </c>
      <c r="J24" s="233">
        <v>0</v>
      </c>
    </row>
    <row r="25" spans="2:10" x14ac:dyDescent="0.25">
      <c r="B25" s="232"/>
      <c r="C25" s="171"/>
      <c r="D25" s="166"/>
      <c r="E25" s="166"/>
      <c r="F25" s="166"/>
      <c r="G25" s="166"/>
      <c r="H25" s="166"/>
      <c r="I25" s="166"/>
      <c r="J25" s="54"/>
    </row>
    <row r="26" spans="2:10" x14ac:dyDescent="0.25">
      <c r="B26" s="483" t="s">
        <v>158</v>
      </c>
      <c r="C26" s="484"/>
      <c r="D26" s="177">
        <f>D15+D24</f>
        <v>2051909</v>
      </c>
      <c r="E26" s="177">
        <f>E15+E24</f>
        <v>0</v>
      </c>
      <c r="F26" s="177">
        <f>F15+F24</f>
        <v>0</v>
      </c>
      <c r="G26" s="177">
        <f>G15+G24</f>
        <v>0</v>
      </c>
      <c r="H26" s="177">
        <f>H15+H24</f>
        <v>2070313</v>
      </c>
      <c r="I26" s="177">
        <f t="shared" ref="I26:J26" si="5">I15+I24</f>
        <v>0</v>
      </c>
      <c r="J26" s="176">
        <f t="shared" si="5"/>
        <v>0</v>
      </c>
    </row>
    <row r="27" spans="2:10" x14ac:dyDescent="0.25">
      <c r="B27" s="485"/>
      <c r="C27" s="486"/>
      <c r="D27" s="166"/>
      <c r="E27" s="166"/>
      <c r="F27" s="166"/>
      <c r="G27" s="166"/>
      <c r="H27" s="166"/>
      <c r="I27" s="166"/>
      <c r="J27" s="54"/>
    </row>
    <row r="28" spans="2:10" x14ac:dyDescent="0.25">
      <c r="B28" s="483" t="s">
        <v>159</v>
      </c>
      <c r="C28" s="484"/>
      <c r="D28" s="177">
        <f>SUM(D29+D30+D31)</f>
        <v>0</v>
      </c>
      <c r="E28" s="177">
        <f>SUM(E29+E30+E31)</f>
        <v>0</v>
      </c>
      <c r="F28" s="177">
        <f t="shared" ref="F28:J28" si="6">SUM(F29+F30+F31)</f>
        <v>0</v>
      </c>
      <c r="G28" s="177">
        <f t="shared" si="6"/>
        <v>0</v>
      </c>
      <c r="H28" s="177">
        <f t="shared" si="6"/>
        <v>0</v>
      </c>
      <c r="I28" s="177">
        <f t="shared" si="6"/>
        <v>0</v>
      </c>
      <c r="J28" s="176">
        <f t="shared" si="6"/>
        <v>0</v>
      </c>
    </row>
    <row r="29" spans="2:10" x14ac:dyDescent="0.25">
      <c r="B29" s="476" t="s">
        <v>160</v>
      </c>
      <c r="C29" s="477"/>
      <c r="D29" s="166">
        <v>0</v>
      </c>
      <c r="E29" s="166">
        <v>0</v>
      </c>
      <c r="F29" s="166">
        <v>0</v>
      </c>
      <c r="G29" s="166">
        <v>0</v>
      </c>
      <c r="H29" s="166">
        <v>0</v>
      </c>
      <c r="I29" s="166">
        <v>0</v>
      </c>
      <c r="J29" s="54">
        <v>0</v>
      </c>
    </row>
    <row r="30" spans="2:10" x14ac:dyDescent="0.25">
      <c r="B30" s="476" t="s">
        <v>161</v>
      </c>
      <c r="C30" s="477"/>
      <c r="D30" s="166">
        <v>0</v>
      </c>
      <c r="E30" s="166">
        <v>0</v>
      </c>
      <c r="F30" s="166">
        <v>0</v>
      </c>
      <c r="G30" s="166">
        <v>0</v>
      </c>
      <c r="H30" s="166">
        <v>0</v>
      </c>
      <c r="I30" s="166">
        <v>0</v>
      </c>
      <c r="J30" s="54">
        <v>0</v>
      </c>
    </row>
    <row r="31" spans="2:10" x14ac:dyDescent="0.25">
      <c r="B31" s="476" t="s">
        <v>162</v>
      </c>
      <c r="C31" s="477"/>
      <c r="D31" s="166">
        <v>0</v>
      </c>
      <c r="E31" s="166">
        <v>0</v>
      </c>
      <c r="F31" s="166">
        <v>0</v>
      </c>
      <c r="G31" s="166">
        <v>0</v>
      </c>
      <c r="H31" s="166">
        <v>0</v>
      </c>
      <c r="I31" s="166">
        <v>0</v>
      </c>
      <c r="J31" s="54">
        <v>0</v>
      </c>
    </row>
    <row r="32" spans="2:10" x14ac:dyDescent="0.25">
      <c r="B32" s="485"/>
      <c r="C32" s="486"/>
      <c r="D32" s="166"/>
      <c r="E32" s="166"/>
      <c r="F32" s="166"/>
      <c r="G32" s="166"/>
      <c r="H32" s="166"/>
      <c r="I32" s="166"/>
      <c r="J32" s="54"/>
    </row>
    <row r="33" spans="2:10" x14ac:dyDescent="0.25">
      <c r="B33" s="483" t="s">
        <v>163</v>
      </c>
      <c r="C33" s="484"/>
      <c r="D33" s="177">
        <f>SUM(D34+D35+D36)</f>
        <v>0</v>
      </c>
      <c r="E33" s="177">
        <f t="shared" ref="E33:J33" si="7">SUM(E34+E35+E36)</f>
        <v>0</v>
      </c>
      <c r="F33" s="177">
        <f t="shared" si="7"/>
        <v>0</v>
      </c>
      <c r="G33" s="177">
        <f t="shared" si="7"/>
        <v>0</v>
      </c>
      <c r="H33" s="177">
        <f t="shared" si="7"/>
        <v>0</v>
      </c>
      <c r="I33" s="177">
        <f t="shared" si="7"/>
        <v>0</v>
      </c>
      <c r="J33" s="176">
        <f t="shared" si="7"/>
        <v>0</v>
      </c>
    </row>
    <row r="34" spans="2:10" x14ac:dyDescent="0.25">
      <c r="B34" s="476" t="s">
        <v>164</v>
      </c>
      <c r="C34" s="477"/>
      <c r="D34" s="166">
        <v>0</v>
      </c>
      <c r="E34" s="166">
        <v>0</v>
      </c>
      <c r="F34" s="166">
        <v>0</v>
      </c>
      <c r="G34" s="166">
        <v>0</v>
      </c>
      <c r="H34" s="166">
        <v>0</v>
      </c>
      <c r="I34" s="166">
        <v>0</v>
      </c>
      <c r="J34" s="54">
        <v>0</v>
      </c>
    </row>
    <row r="35" spans="2:10" x14ac:dyDescent="0.25">
      <c r="B35" s="476" t="s">
        <v>165</v>
      </c>
      <c r="C35" s="477"/>
      <c r="D35" s="166">
        <v>0</v>
      </c>
      <c r="E35" s="166">
        <v>0</v>
      </c>
      <c r="F35" s="166">
        <v>0</v>
      </c>
      <c r="G35" s="166">
        <v>0</v>
      </c>
      <c r="H35" s="166">
        <v>0</v>
      </c>
      <c r="I35" s="166">
        <v>0</v>
      </c>
      <c r="J35" s="54">
        <v>0</v>
      </c>
    </row>
    <row r="36" spans="2:10" x14ac:dyDescent="0.25">
      <c r="B36" s="476" t="s">
        <v>166</v>
      </c>
      <c r="C36" s="477"/>
      <c r="D36" s="166">
        <v>0</v>
      </c>
      <c r="E36" s="166">
        <v>0</v>
      </c>
      <c r="F36" s="166">
        <v>0</v>
      </c>
      <c r="G36" s="166">
        <v>0</v>
      </c>
      <c r="H36" s="166">
        <v>0</v>
      </c>
      <c r="I36" s="166">
        <v>0</v>
      </c>
      <c r="J36" s="54">
        <v>0</v>
      </c>
    </row>
    <row r="37" spans="2:10" ht="15.75" thickBot="1" x14ac:dyDescent="0.3">
      <c r="B37" s="478"/>
      <c r="C37" s="479"/>
      <c r="D37" s="220"/>
      <c r="E37" s="220"/>
      <c r="F37" s="220"/>
      <c r="G37" s="220"/>
      <c r="H37" s="220"/>
      <c r="I37" s="220"/>
      <c r="J37" s="223"/>
    </row>
    <row r="38" spans="2:10" x14ac:dyDescent="0.25">
      <c r="B38" s="1"/>
    </row>
    <row r="39" spans="2:10" ht="29.45" customHeight="1" x14ac:dyDescent="0.25">
      <c r="B39" s="1"/>
      <c r="C39" s="475" t="s">
        <v>167</v>
      </c>
      <c r="D39" s="475"/>
      <c r="E39" s="475"/>
      <c r="F39" s="475"/>
      <c r="G39" s="475"/>
      <c r="H39" s="475"/>
      <c r="I39" s="475"/>
      <c r="J39" s="475"/>
    </row>
    <row r="40" spans="2:10" x14ac:dyDescent="0.25">
      <c r="B40" s="1"/>
      <c r="C40" s="475" t="s">
        <v>168</v>
      </c>
      <c r="D40" s="475"/>
      <c r="E40" s="475"/>
      <c r="F40" s="475"/>
      <c r="G40" s="475"/>
      <c r="H40" s="475"/>
      <c r="I40" s="475"/>
      <c r="J40" s="475"/>
    </row>
    <row r="41" spans="2:10" ht="15.75" thickBot="1" x14ac:dyDescent="0.3">
      <c r="B41" s="8"/>
    </row>
    <row r="42" spans="2:10" x14ac:dyDescent="0.25">
      <c r="B42" s="480" t="s">
        <v>169</v>
      </c>
      <c r="C42" s="234" t="s">
        <v>170</v>
      </c>
      <c r="D42" s="234" t="s">
        <v>172</v>
      </c>
      <c r="E42" s="234" t="s">
        <v>175</v>
      </c>
      <c r="F42" s="234" t="s">
        <v>144</v>
      </c>
      <c r="G42" s="235" t="s">
        <v>179</v>
      </c>
    </row>
    <row r="43" spans="2:10" x14ac:dyDescent="0.25">
      <c r="B43" s="481"/>
      <c r="C43" s="168" t="s">
        <v>171</v>
      </c>
      <c r="D43" s="168" t="s">
        <v>173</v>
      </c>
      <c r="E43" s="168" t="s">
        <v>176</v>
      </c>
      <c r="F43" s="168" t="s">
        <v>177</v>
      </c>
      <c r="G43" s="236" t="s">
        <v>180</v>
      </c>
    </row>
    <row r="44" spans="2:10" x14ac:dyDescent="0.25">
      <c r="B44" s="482"/>
      <c r="C44" s="7"/>
      <c r="D44" s="169" t="s">
        <v>174</v>
      </c>
      <c r="E44" s="7"/>
      <c r="F44" s="169" t="s">
        <v>178</v>
      </c>
      <c r="G44" s="237"/>
    </row>
    <row r="45" spans="2:10" x14ac:dyDescent="0.25">
      <c r="B45" s="238" t="s">
        <v>181</v>
      </c>
      <c r="C45" s="471">
        <f>SUM(C47:C49)</f>
        <v>0</v>
      </c>
      <c r="D45" s="471">
        <f t="shared" ref="D45:G45" si="8">SUM(D47:D49)</f>
        <v>0</v>
      </c>
      <c r="E45" s="471">
        <f t="shared" si="8"/>
        <v>0</v>
      </c>
      <c r="F45" s="471">
        <f t="shared" si="8"/>
        <v>0</v>
      </c>
      <c r="G45" s="473">
        <f t="shared" si="8"/>
        <v>0</v>
      </c>
    </row>
    <row r="46" spans="2:10" x14ac:dyDescent="0.25">
      <c r="B46" s="239" t="s">
        <v>182</v>
      </c>
      <c r="C46" s="472"/>
      <c r="D46" s="472"/>
      <c r="E46" s="472"/>
      <c r="F46" s="472"/>
      <c r="G46" s="474"/>
    </row>
    <row r="47" spans="2:10" x14ac:dyDescent="0.25">
      <c r="B47" s="216" t="s">
        <v>183</v>
      </c>
      <c r="C47" s="166">
        <v>0</v>
      </c>
      <c r="D47" s="166">
        <v>0</v>
      </c>
      <c r="E47" s="166">
        <v>0</v>
      </c>
      <c r="F47" s="166">
        <v>0</v>
      </c>
      <c r="G47" s="54">
        <v>0</v>
      </c>
    </row>
    <row r="48" spans="2:10" x14ac:dyDescent="0.25">
      <c r="B48" s="216" t="s">
        <v>184</v>
      </c>
      <c r="C48" s="166">
        <v>0</v>
      </c>
      <c r="D48" s="166">
        <v>0</v>
      </c>
      <c r="E48" s="166">
        <v>0</v>
      </c>
      <c r="F48" s="166">
        <v>0</v>
      </c>
      <c r="G48" s="54">
        <v>0</v>
      </c>
    </row>
    <row r="49" spans="2:8" ht="15.75" thickBot="1" x14ac:dyDescent="0.3">
      <c r="B49" s="240" t="s">
        <v>185</v>
      </c>
      <c r="C49" s="220">
        <v>0</v>
      </c>
      <c r="D49" s="220">
        <v>0</v>
      </c>
      <c r="E49" s="220">
        <v>0</v>
      </c>
      <c r="F49" s="220">
        <v>0</v>
      </c>
      <c r="G49" s="223">
        <v>0</v>
      </c>
    </row>
    <row r="50" spans="2:8" x14ac:dyDescent="0.25">
      <c r="B50" s="1"/>
    </row>
    <row r="54" spans="2:8" ht="8.25" customHeight="1" x14ac:dyDescent="0.25"/>
    <row r="56" spans="2:8" x14ac:dyDescent="0.25">
      <c r="B56" s="184" t="s">
        <v>790</v>
      </c>
      <c r="D56" s="184" t="s">
        <v>791</v>
      </c>
      <c r="E56" s="185"/>
      <c r="H56" s="186" t="s">
        <v>792</v>
      </c>
    </row>
    <row r="57" spans="2:8" x14ac:dyDescent="0.25">
      <c r="B57" s="184" t="s">
        <v>793</v>
      </c>
      <c r="D57" s="184" t="s">
        <v>794</v>
      </c>
      <c r="E57" s="185"/>
      <c r="H57" s="184" t="s">
        <v>795</v>
      </c>
    </row>
  </sheetData>
  <mergeCells count="34">
    <mergeCell ref="B16:C16"/>
    <mergeCell ref="B5:J5"/>
    <mergeCell ref="B6:J6"/>
    <mergeCell ref="B7:J7"/>
    <mergeCell ref="B8:J8"/>
    <mergeCell ref="B9:C9"/>
    <mergeCell ref="B10:C10"/>
    <mergeCell ref="B11:C11"/>
    <mergeCell ref="B12:C12"/>
    <mergeCell ref="B13:C13"/>
    <mergeCell ref="B14:C14"/>
    <mergeCell ref="B15:C15"/>
    <mergeCell ref="B35:C35"/>
    <mergeCell ref="B20:C20"/>
    <mergeCell ref="B24:C24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F45:F46"/>
    <mergeCell ref="G45:G46"/>
    <mergeCell ref="C39:J39"/>
    <mergeCell ref="C40:J40"/>
    <mergeCell ref="B36:C36"/>
    <mergeCell ref="B37:C37"/>
    <mergeCell ref="B42:B44"/>
    <mergeCell ref="C45:C46"/>
    <mergeCell ref="D45:D46"/>
    <mergeCell ref="E45:E46"/>
  </mergeCells>
  <printOptions horizontalCentered="1"/>
  <pageMargins left="0.39370078740157483" right="0" top="0.39370078740157483" bottom="0" header="0" footer="0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topLeftCell="D18" zoomScale="160" zoomScaleNormal="160" workbookViewId="0">
      <selection activeCell="O22" sqref="O22"/>
    </sheetView>
  </sheetViews>
  <sheetFormatPr baseColWidth="10" defaultRowHeight="15" x14ac:dyDescent="0.25"/>
  <cols>
    <col min="2" max="2" width="25.42578125" customWidth="1"/>
  </cols>
  <sheetData>
    <row r="2" spans="2:12" x14ac:dyDescent="0.25">
      <c r="B2" s="5" t="s">
        <v>228</v>
      </c>
    </row>
    <row r="4" spans="2:12" ht="15.75" thickBot="1" x14ac:dyDescent="0.3"/>
    <row r="5" spans="2:12" x14ac:dyDescent="0.25">
      <c r="B5" s="450" t="s">
        <v>636</v>
      </c>
      <c r="C5" s="451"/>
      <c r="D5" s="451"/>
      <c r="E5" s="451"/>
      <c r="F5" s="451"/>
      <c r="G5" s="451"/>
      <c r="H5" s="451"/>
      <c r="I5" s="451"/>
      <c r="J5" s="451"/>
      <c r="K5" s="451"/>
      <c r="L5" s="452"/>
    </row>
    <row r="6" spans="2:12" x14ac:dyDescent="0.25">
      <c r="B6" s="453" t="s">
        <v>186</v>
      </c>
      <c r="C6" s="454"/>
      <c r="D6" s="454"/>
      <c r="E6" s="454"/>
      <c r="F6" s="454"/>
      <c r="G6" s="454"/>
      <c r="H6" s="454"/>
      <c r="I6" s="454"/>
      <c r="J6" s="454"/>
      <c r="K6" s="454"/>
      <c r="L6" s="455"/>
    </row>
    <row r="7" spans="2:12" x14ac:dyDescent="0.25">
      <c r="B7" s="453" t="s">
        <v>811</v>
      </c>
      <c r="C7" s="454"/>
      <c r="D7" s="454"/>
      <c r="E7" s="454"/>
      <c r="F7" s="454"/>
      <c r="G7" s="454"/>
      <c r="H7" s="454"/>
      <c r="I7" s="454"/>
      <c r="J7" s="454"/>
      <c r="K7" s="454"/>
      <c r="L7" s="455"/>
    </row>
    <row r="8" spans="2:12" x14ac:dyDescent="0.25">
      <c r="B8" s="456" t="s">
        <v>2</v>
      </c>
      <c r="C8" s="457"/>
      <c r="D8" s="457"/>
      <c r="E8" s="457"/>
      <c r="F8" s="457"/>
      <c r="G8" s="457"/>
      <c r="H8" s="457"/>
      <c r="I8" s="457"/>
      <c r="J8" s="457"/>
      <c r="K8" s="457"/>
      <c r="L8" s="458"/>
    </row>
    <row r="9" spans="2:12" x14ac:dyDescent="0.25">
      <c r="B9" s="42" t="s">
        <v>187</v>
      </c>
      <c r="C9" s="179" t="s">
        <v>189</v>
      </c>
      <c r="D9" s="179" t="s">
        <v>191</v>
      </c>
      <c r="E9" s="179" t="s">
        <v>191</v>
      </c>
      <c r="F9" s="179" t="s">
        <v>197</v>
      </c>
      <c r="G9" s="179" t="s">
        <v>172</v>
      </c>
      <c r="H9" s="179" t="s">
        <v>201</v>
      </c>
      <c r="I9" s="179" t="s">
        <v>201</v>
      </c>
      <c r="J9" s="179" t="s">
        <v>209</v>
      </c>
      <c r="K9" s="179" t="s">
        <v>210</v>
      </c>
      <c r="L9" s="43" t="s">
        <v>213</v>
      </c>
    </row>
    <row r="10" spans="2:12" x14ac:dyDescent="0.25">
      <c r="B10" s="44" t="s">
        <v>188</v>
      </c>
      <c r="C10" s="181" t="s">
        <v>190</v>
      </c>
      <c r="D10" s="181" t="s">
        <v>192</v>
      </c>
      <c r="E10" s="181" t="s">
        <v>195</v>
      </c>
      <c r="F10" s="181" t="s">
        <v>198</v>
      </c>
      <c r="G10" s="181" t="s">
        <v>200</v>
      </c>
      <c r="H10" s="181" t="s">
        <v>202</v>
      </c>
      <c r="I10" s="181" t="s">
        <v>202</v>
      </c>
      <c r="J10" s="181" t="s">
        <v>798</v>
      </c>
      <c r="K10" s="181" t="s">
        <v>211</v>
      </c>
      <c r="L10" s="45" t="s">
        <v>214</v>
      </c>
    </row>
    <row r="11" spans="2:12" x14ac:dyDescent="0.25">
      <c r="B11" s="46"/>
      <c r="C11" s="11"/>
      <c r="D11" s="181" t="s">
        <v>193</v>
      </c>
      <c r="E11" s="181" t="s">
        <v>196</v>
      </c>
      <c r="F11" s="181" t="s">
        <v>199</v>
      </c>
      <c r="G11" s="11"/>
      <c r="H11" s="181" t="s">
        <v>203</v>
      </c>
      <c r="I11" s="181" t="s">
        <v>203</v>
      </c>
      <c r="J11" s="181" t="s">
        <v>807</v>
      </c>
      <c r="K11" s="181" t="s">
        <v>212</v>
      </c>
      <c r="L11" s="45" t="s">
        <v>800</v>
      </c>
    </row>
    <row r="12" spans="2:12" x14ac:dyDescent="0.25">
      <c r="B12" s="46"/>
      <c r="C12" s="11"/>
      <c r="D12" s="181" t="s">
        <v>194</v>
      </c>
      <c r="E12" s="11"/>
      <c r="F12" s="11"/>
      <c r="G12" s="11"/>
      <c r="H12" s="181" t="s">
        <v>204</v>
      </c>
      <c r="I12" s="181" t="s">
        <v>204</v>
      </c>
      <c r="J12" s="11"/>
      <c r="K12" s="181" t="s">
        <v>799</v>
      </c>
      <c r="L12" s="45" t="s">
        <v>801</v>
      </c>
    </row>
    <row r="13" spans="2:12" x14ac:dyDescent="0.25">
      <c r="B13" s="46"/>
      <c r="C13" s="11"/>
      <c r="D13" s="11"/>
      <c r="E13" s="11"/>
      <c r="F13" s="11"/>
      <c r="G13" s="11"/>
      <c r="H13" s="181" t="s">
        <v>205</v>
      </c>
      <c r="I13" s="181" t="s">
        <v>206</v>
      </c>
      <c r="J13" s="11"/>
      <c r="K13" s="181" t="s">
        <v>808</v>
      </c>
      <c r="L13" s="45" t="s">
        <v>809</v>
      </c>
    </row>
    <row r="14" spans="2:12" x14ac:dyDescent="0.25">
      <c r="B14" s="46"/>
      <c r="C14" s="11"/>
      <c r="D14" s="11"/>
      <c r="E14" s="11"/>
      <c r="F14" s="11"/>
      <c r="G14" s="11"/>
      <c r="H14" s="11"/>
      <c r="I14" s="181" t="s">
        <v>207</v>
      </c>
      <c r="J14" s="11"/>
      <c r="K14" s="11"/>
      <c r="L14" s="47"/>
    </row>
    <row r="15" spans="2:12" x14ac:dyDescent="0.25">
      <c r="B15" s="48"/>
      <c r="C15" s="12"/>
      <c r="D15" s="12"/>
      <c r="E15" s="12"/>
      <c r="F15" s="12"/>
      <c r="G15" s="12"/>
      <c r="H15" s="12"/>
      <c r="I15" s="180" t="s">
        <v>208</v>
      </c>
      <c r="J15" s="12"/>
      <c r="K15" s="12"/>
      <c r="L15" s="49"/>
    </row>
    <row r="16" spans="2:12" x14ac:dyDescent="0.25">
      <c r="B16" s="50"/>
      <c r="C16" s="34"/>
      <c r="D16" s="34"/>
      <c r="E16" s="34"/>
      <c r="F16" s="34"/>
      <c r="G16" s="34"/>
      <c r="H16" s="34"/>
      <c r="I16" s="61"/>
      <c r="J16" s="64"/>
      <c r="K16" s="172"/>
      <c r="L16" s="51"/>
    </row>
    <row r="17" spans="2:12" x14ac:dyDescent="0.25">
      <c r="B17" s="52" t="s">
        <v>215</v>
      </c>
      <c r="C17" s="501">
        <f>SUM(C19:C22)</f>
        <v>0</v>
      </c>
      <c r="D17" s="501"/>
      <c r="E17" s="501"/>
      <c r="F17" s="501">
        <f>SUM(F19:F22)</f>
        <v>0</v>
      </c>
      <c r="G17" s="502"/>
      <c r="H17" s="501">
        <f>SUM(H19:H22)</f>
        <v>0</v>
      </c>
      <c r="I17" s="496">
        <f>SUM(I19:I22)</f>
        <v>0</v>
      </c>
      <c r="J17" s="497">
        <f>SUM(J19:J22)</f>
        <v>0</v>
      </c>
      <c r="K17" s="499">
        <f>SUM(K19:K22)</f>
        <v>0</v>
      </c>
      <c r="L17" s="500">
        <f>SUM(L19:L22)</f>
        <v>0</v>
      </c>
    </row>
    <row r="18" spans="2:12" x14ac:dyDescent="0.25">
      <c r="B18" s="52" t="s">
        <v>216</v>
      </c>
      <c r="C18" s="501"/>
      <c r="D18" s="501"/>
      <c r="E18" s="501"/>
      <c r="F18" s="501"/>
      <c r="G18" s="502"/>
      <c r="H18" s="501"/>
      <c r="I18" s="496"/>
      <c r="J18" s="497"/>
      <c r="K18" s="499"/>
      <c r="L18" s="500"/>
    </row>
    <row r="19" spans="2:12" x14ac:dyDescent="0.25">
      <c r="B19" s="53" t="s">
        <v>217</v>
      </c>
      <c r="C19" s="166">
        <v>0</v>
      </c>
      <c r="D19" s="166"/>
      <c r="E19" s="166"/>
      <c r="F19" s="166">
        <v>0</v>
      </c>
      <c r="G19" s="182"/>
      <c r="H19" s="166">
        <v>0</v>
      </c>
      <c r="I19" s="62">
        <v>0</v>
      </c>
      <c r="J19" s="65">
        <v>0</v>
      </c>
      <c r="K19" s="60">
        <v>0</v>
      </c>
      <c r="L19" s="54">
        <f>F19-K19</f>
        <v>0</v>
      </c>
    </row>
    <row r="20" spans="2:12" x14ac:dyDescent="0.25">
      <c r="B20" s="53" t="s">
        <v>218</v>
      </c>
      <c r="C20" s="166">
        <v>0</v>
      </c>
      <c r="D20" s="166"/>
      <c r="E20" s="166"/>
      <c r="F20" s="166">
        <v>0</v>
      </c>
      <c r="G20" s="182"/>
      <c r="H20" s="166">
        <v>0</v>
      </c>
      <c r="I20" s="62">
        <v>0</v>
      </c>
      <c r="J20" s="65">
        <v>0</v>
      </c>
      <c r="K20" s="60">
        <v>0</v>
      </c>
      <c r="L20" s="54">
        <f t="shared" ref="L20:L22" si="0">F20-K20</f>
        <v>0</v>
      </c>
    </row>
    <row r="21" spans="2:12" x14ac:dyDescent="0.25">
      <c r="B21" s="53" t="s">
        <v>219</v>
      </c>
      <c r="C21" s="166">
        <v>0</v>
      </c>
      <c r="D21" s="166"/>
      <c r="E21" s="166"/>
      <c r="F21" s="166">
        <v>0</v>
      </c>
      <c r="G21" s="182"/>
      <c r="H21" s="166">
        <v>0</v>
      </c>
      <c r="I21" s="62">
        <v>0</v>
      </c>
      <c r="J21" s="65">
        <v>0</v>
      </c>
      <c r="K21" s="60">
        <v>0</v>
      </c>
      <c r="L21" s="54">
        <f t="shared" si="0"/>
        <v>0</v>
      </c>
    </row>
    <row r="22" spans="2:12" x14ac:dyDescent="0.25">
      <c r="B22" s="53" t="s">
        <v>220</v>
      </c>
      <c r="C22" s="166">
        <v>0</v>
      </c>
      <c r="D22" s="166"/>
      <c r="E22" s="166"/>
      <c r="F22" s="166">
        <v>0</v>
      </c>
      <c r="G22" s="182"/>
      <c r="H22" s="166">
        <v>0</v>
      </c>
      <c r="I22" s="62">
        <v>0</v>
      </c>
      <c r="J22" s="65">
        <v>0</v>
      </c>
      <c r="K22" s="60">
        <v>0</v>
      </c>
      <c r="L22" s="54">
        <f t="shared" si="0"/>
        <v>0</v>
      </c>
    </row>
    <row r="23" spans="2:12" x14ac:dyDescent="0.25">
      <c r="B23" s="55"/>
      <c r="C23" s="166"/>
      <c r="D23" s="166"/>
      <c r="E23" s="166"/>
      <c r="F23" s="166"/>
      <c r="G23" s="182"/>
      <c r="H23" s="166"/>
      <c r="I23" s="62"/>
      <c r="J23" s="65"/>
      <c r="K23" s="60"/>
      <c r="L23" s="56"/>
    </row>
    <row r="24" spans="2:12" x14ac:dyDescent="0.25">
      <c r="B24" s="52" t="s">
        <v>221</v>
      </c>
      <c r="C24" s="177">
        <f>SUM(C25:C28)</f>
        <v>0</v>
      </c>
      <c r="D24" s="177"/>
      <c r="E24" s="177"/>
      <c r="F24" s="177">
        <f>SUM(F25:F28)</f>
        <v>0</v>
      </c>
      <c r="G24" s="178"/>
      <c r="H24" s="177">
        <f>SUM(H25:H28)</f>
        <v>0</v>
      </c>
      <c r="I24" s="173">
        <f>SUM(I25:I28)</f>
        <v>0</v>
      </c>
      <c r="J24" s="174">
        <f>SUM(J25:J28)</f>
        <v>0</v>
      </c>
      <c r="K24" s="175">
        <f>SUM(K25:K28)</f>
        <v>0</v>
      </c>
      <c r="L24" s="176">
        <f>SUM(L25:L28)</f>
        <v>0</v>
      </c>
    </row>
    <row r="25" spans="2:12" x14ac:dyDescent="0.25">
      <c r="B25" s="53" t="s">
        <v>222</v>
      </c>
      <c r="C25" s="166">
        <v>0</v>
      </c>
      <c r="D25" s="166"/>
      <c r="E25" s="166"/>
      <c r="F25" s="166">
        <v>0</v>
      </c>
      <c r="G25" s="182"/>
      <c r="H25" s="166">
        <v>0</v>
      </c>
      <c r="I25" s="62">
        <v>0</v>
      </c>
      <c r="J25" s="65">
        <v>0</v>
      </c>
      <c r="K25" s="60">
        <v>0</v>
      </c>
      <c r="L25" s="54">
        <f t="shared" ref="L25:L28" si="1">F25-K25</f>
        <v>0</v>
      </c>
    </row>
    <row r="26" spans="2:12" x14ac:dyDescent="0.25">
      <c r="B26" s="53" t="s">
        <v>223</v>
      </c>
      <c r="C26" s="166">
        <v>0</v>
      </c>
      <c r="D26" s="166"/>
      <c r="E26" s="166"/>
      <c r="F26" s="166">
        <v>0</v>
      </c>
      <c r="G26" s="182"/>
      <c r="H26" s="166">
        <v>0</v>
      </c>
      <c r="I26" s="62">
        <v>0</v>
      </c>
      <c r="J26" s="65">
        <v>0</v>
      </c>
      <c r="K26" s="60">
        <v>0</v>
      </c>
      <c r="L26" s="54">
        <f t="shared" si="1"/>
        <v>0</v>
      </c>
    </row>
    <row r="27" spans="2:12" x14ac:dyDescent="0.25">
      <c r="B27" s="53" t="s">
        <v>224</v>
      </c>
      <c r="C27" s="166">
        <v>0</v>
      </c>
      <c r="D27" s="166"/>
      <c r="E27" s="166"/>
      <c r="F27" s="166">
        <v>0</v>
      </c>
      <c r="G27" s="182"/>
      <c r="H27" s="166">
        <v>0</v>
      </c>
      <c r="I27" s="62">
        <v>0</v>
      </c>
      <c r="J27" s="65">
        <v>0</v>
      </c>
      <c r="K27" s="60">
        <v>0</v>
      </c>
      <c r="L27" s="54">
        <f t="shared" si="1"/>
        <v>0</v>
      </c>
    </row>
    <row r="28" spans="2:12" x14ac:dyDescent="0.25">
      <c r="B28" s="53" t="s">
        <v>225</v>
      </c>
      <c r="C28" s="166">
        <v>0</v>
      </c>
      <c r="D28" s="166"/>
      <c r="E28" s="166"/>
      <c r="F28" s="166">
        <v>0</v>
      </c>
      <c r="G28" s="182"/>
      <c r="H28" s="166">
        <v>0</v>
      </c>
      <c r="I28" s="62">
        <v>0</v>
      </c>
      <c r="J28" s="65">
        <v>0</v>
      </c>
      <c r="K28" s="60">
        <v>0</v>
      </c>
      <c r="L28" s="54">
        <f t="shared" si="1"/>
        <v>0</v>
      </c>
    </row>
    <row r="29" spans="2:12" x14ac:dyDescent="0.25">
      <c r="B29" s="55"/>
      <c r="C29" s="166"/>
      <c r="D29" s="166"/>
      <c r="E29" s="166"/>
      <c r="F29" s="166"/>
      <c r="G29" s="182"/>
      <c r="H29" s="166"/>
      <c r="I29" s="62"/>
      <c r="J29" s="65"/>
      <c r="K29" s="60"/>
      <c r="L29" s="56"/>
    </row>
    <row r="30" spans="2:12" x14ac:dyDescent="0.25">
      <c r="B30" s="52" t="s">
        <v>226</v>
      </c>
      <c r="C30" s="501">
        <f>C17+C24</f>
        <v>0</v>
      </c>
      <c r="D30" s="501"/>
      <c r="E30" s="501"/>
      <c r="F30" s="501">
        <f>F17+F24</f>
        <v>0</v>
      </c>
      <c r="G30" s="502"/>
      <c r="H30" s="501">
        <f>H17+H24</f>
        <v>0</v>
      </c>
      <c r="I30" s="496">
        <f>I17+I24</f>
        <v>0</v>
      </c>
      <c r="J30" s="497">
        <f>J17+J24</f>
        <v>0</v>
      </c>
      <c r="K30" s="497">
        <f>K17+K24</f>
        <v>0</v>
      </c>
      <c r="L30" s="498">
        <f>L17+L24</f>
        <v>0</v>
      </c>
    </row>
    <row r="31" spans="2:12" x14ac:dyDescent="0.25">
      <c r="B31" s="52" t="s">
        <v>227</v>
      </c>
      <c r="C31" s="501"/>
      <c r="D31" s="501"/>
      <c r="E31" s="501"/>
      <c r="F31" s="501"/>
      <c r="G31" s="502"/>
      <c r="H31" s="501"/>
      <c r="I31" s="496"/>
      <c r="J31" s="497"/>
      <c r="K31" s="497"/>
      <c r="L31" s="498"/>
    </row>
    <row r="32" spans="2:12" ht="15.75" thickBot="1" x14ac:dyDescent="0.3">
      <c r="B32" s="57"/>
      <c r="C32" s="58"/>
      <c r="D32" s="58"/>
      <c r="E32" s="58"/>
      <c r="F32" s="58"/>
      <c r="G32" s="58"/>
      <c r="H32" s="58"/>
      <c r="I32" s="63"/>
      <c r="J32" s="66"/>
      <c r="K32" s="66"/>
      <c r="L32" s="59"/>
    </row>
    <row r="37" spans="2:9" ht="9" customHeight="1" x14ac:dyDescent="0.25">
      <c r="B37" s="184" t="s">
        <v>790</v>
      </c>
      <c r="E37" s="184" t="s">
        <v>791</v>
      </c>
      <c r="I37" s="186" t="s">
        <v>792</v>
      </c>
    </row>
    <row r="38" spans="2:9" x14ac:dyDescent="0.25">
      <c r="B38" s="184" t="s">
        <v>793</v>
      </c>
      <c r="E38" s="184" t="s">
        <v>794</v>
      </c>
      <c r="I38" s="184" t="s">
        <v>795</v>
      </c>
    </row>
  </sheetData>
  <mergeCells count="24">
    <mergeCell ref="H30:H31"/>
    <mergeCell ref="B5:L5"/>
    <mergeCell ref="B6:L6"/>
    <mergeCell ref="B7:L7"/>
    <mergeCell ref="B8:L8"/>
    <mergeCell ref="C17:C18"/>
    <mergeCell ref="D17:D18"/>
    <mergeCell ref="E17:E18"/>
    <mergeCell ref="F17:F18"/>
    <mergeCell ref="G17:G18"/>
    <mergeCell ref="H17:H18"/>
    <mergeCell ref="C30:C31"/>
    <mergeCell ref="D30:D31"/>
    <mergeCell ref="E30:E31"/>
    <mergeCell ref="F30:F31"/>
    <mergeCell ref="G30:G31"/>
    <mergeCell ref="I30:I31"/>
    <mergeCell ref="J30:J31"/>
    <mergeCell ref="K30:K31"/>
    <mergeCell ref="L30:L31"/>
    <mergeCell ref="I17:I18"/>
    <mergeCell ref="J17:J18"/>
    <mergeCell ref="K17:K18"/>
    <mergeCell ref="L17:L18"/>
  </mergeCells>
  <printOptions horizontalCentered="1"/>
  <pageMargins left="0.39370078740157483" right="0" top="0.39370078740157483" bottom="0" header="0" footer="0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5"/>
  <sheetViews>
    <sheetView topLeftCell="B10" zoomScale="160" zoomScaleNormal="160" workbookViewId="0">
      <selection activeCell="E19" sqref="E19"/>
    </sheetView>
  </sheetViews>
  <sheetFormatPr baseColWidth="10" defaultRowHeight="15" x14ac:dyDescent="0.25"/>
  <cols>
    <col min="1" max="1" width="6.28515625" customWidth="1"/>
    <col min="2" max="2" width="16.140625" customWidth="1"/>
    <col min="3" max="3" width="80.85546875" customWidth="1"/>
    <col min="4" max="4" width="12.7109375" bestFit="1" customWidth="1"/>
    <col min="5" max="6" width="11.5703125" bestFit="1" customWidth="1"/>
  </cols>
  <sheetData>
    <row r="3" spans="2:6" x14ac:dyDescent="0.25">
      <c r="B3" s="5" t="s">
        <v>262</v>
      </c>
    </row>
    <row r="4" spans="2:6" ht="15.75" thickBot="1" x14ac:dyDescent="0.3"/>
    <row r="5" spans="2:6" x14ac:dyDescent="0.25">
      <c r="B5" s="528" t="s">
        <v>636</v>
      </c>
      <c r="C5" s="529"/>
      <c r="D5" s="529"/>
      <c r="E5" s="529"/>
      <c r="F5" s="530"/>
    </row>
    <row r="6" spans="2:6" x14ac:dyDescent="0.25">
      <c r="B6" s="531" t="s">
        <v>229</v>
      </c>
      <c r="C6" s="532"/>
      <c r="D6" s="532"/>
      <c r="E6" s="532"/>
      <c r="F6" s="533"/>
    </row>
    <row r="7" spans="2:6" x14ac:dyDescent="0.25">
      <c r="B7" s="531" t="s">
        <v>811</v>
      </c>
      <c r="C7" s="532"/>
      <c r="D7" s="532"/>
      <c r="E7" s="532"/>
      <c r="F7" s="533"/>
    </row>
    <row r="8" spans="2:6" x14ac:dyDescent="0.25">
      <c r="B8" s="534" t="s">
        <v>2</v>
      </c>
      <c r="C8" s="535"/>
      <c r="D8" s="535"/>
      <c r="E8" s="535"/>
      <c r="F8" s="536"/>
    </row>
    <row r="9" spans="2:6" ht="15.75" x14ac:dyDescent="0.25">
      <c r="B9" s="335"/>
      <c r="C9" s="14"/>
      <c r="D9" s="14"/>
      <c r="E9" s="14"/>
      <c r="F9" s="336"/>
    </row>
    <row r="10" spans="2:6" x14ac:dyDescent="0.25">
      <c r="B10" s="537" t="s">
        <v>3</v>
      </c>
      <c r="C10" s="538"/>
      <c r="D10" s="192" t="s">
        <v>230</v>
      </c>
      <c r="E10" s="541" t="s">
        <v>232</v>
      </c>
      <c r="F10" s="247" t="s">
        <v>233</v>
      </c>
    </row>
    <row r="11" spans="2:6" x14ac:dyDescent="0.25">
      <c r="B11" s="539"/>
      <c r="C11" s="540"/>
      <c r="D11" s="193" t="s">
        <v>231</v>
      </c>
      <c r="E11" s="542"/>
      <c r="F11" s="249" t="s">
        <v>234</v>
      </c>
    </row>
    <row r="12" spans="2:6" ht="15.75" x14ac:dyDescent="0.25">
      <c r="B12" s="337"/>
      <c r="C12" s="194"/>
      <c r="D12" s="67"/>
      <c r="E12" s="67"/>
      <c r="F12" s="338"/>
    </row>
    <row r="13" spans="2:6" x14ac:dyDescent="0.25">
      <c r="B13" s="339"/>
      <c r="C13" s="311" t="s">
        <v>235</v>
      </c>
      <c r="D13" s="245">
        <f>D14+D15+D16</f>
        <v>14294990</v>
      </c>
      <c r="E13" s="245">
        <f t="shared" ref="E13:F13" si="0">E14+E15+E16</f>
        <v>10902971</v>
      </c>
      <c r="F13" s="340">
        <f t="shared" si="0"/>
        <v>10902971</v>
      </c>
    </row>
    <row r="14" spans="2:6" x14ac:dyDescent="0.25">
      <c r="B14" s="339"/>
      <c r="C14" s="312" t="s">
        <v>236</v>
      </c>
      <c r="D14" s="202">
        <v>14294990</v>
      </c>
      <c r="E14" s="202">
        <v>10902971</v>
      </c>
      <c r="F14" s="341">
        <f>E14</f>
        <v>10902971</v>
      </c>
    </row>
    <row r="15" spans="2:6" x14ac:dyDescent="0.25">
      <c r="B15" s="339"/>
      <c r="C15" s="312" t="s">
        <v>237</v>
      </c>
      <c r="D15" s="202">
        <v>0</v>
      </c>
      <c r="E15" s="202">
        <v>0</v>
      </c>
      <c r="F15" s="341">
        <v>0</v>
      </c>
    </row>
    <row r="16" spans="2:6" x14ac:dyDescent="0.25">
      <c r="B16" s="339"/>
      <c r="C16" s="312" t="s">
        <v>238</v>
      </c>
      <c r="D16" s="202">
        <v>0</v>
      </c>
      <c r="E16" s="202">
        <v>0</v>
      </c>
      <c r="F16" s="341">
        <v>0</v>
      </c>
    </row>
    <row r="17" spans="2:6" x14ac:dyDescent="0.25">
      <c r="B17" s="339"/>
      <c r="C17" s="313"/>
      <c r="D17" s="202"/>
      <c r="E17" s="202"/>
      <c r="F17" s="341"/>
    </row>
    <row r="18" spans="2:6" x14ac:dyDescent="0.25">
      <c r="B18" s="339"/>
      <c r="C18" s="311" t="s">
        <v>239</v>
      </c>
      <c r="D18" s="245">
        <f>D19+D20</f>
        <v>14294990</v>
      </c>
      <c r="E18" s="245">
        <f>E19+E20</f>
        <v>9785318</v>
      </c>
      <c r="F18" s="340">
        <f>F19+F20</f>
        <v>9785318</v>
      </c>
    </row>
    <row r="19" spans="2:6" x14ac:dyDescent="0.25">
      <c r="B19" s="339"/>
      <c r="C19" s="312" t="s">
        <v>240</v>
      </c>
      <c r="D19" s="202">
        <v>14294990</v>
      </c>
      <c r="E19" s="202">
        <v>9785318</v>
      </c>
      <c r="F19" s="341">
        <f>E19</f>
        <v>9785318</v>
      </c>
    </row>
    <row r="20" spans="2:6" x14ac:dyDescent="0.25">
      <c r="B20" s="339"/>
      <c r="C20" s="312" t="s">
        <v>241</v>
      </c>
      <c r="D20" s="202">
        <v>0</v>
      </c>
      <c r="E20" s="202">
        <v>0</v>
      </c>
      <c r="F20" s="341">
        <v>0</v>
      </c>
    </row>
    <row r="21" spans="2:6" x14ac:dyDescent="0.25">
      <c r="B21" s="339"/>
      <c r="C21" s="313"/>
      <c r="D21" s="202"/>
      <c r="E21" s="202"/>
      <c r="F21" s="341"/>
    </row>
    <row r="22" spans="2:6" x14ac:dyDescent="0.25">
      <c r="B22" s="339"/>
      <c r="C22" s="311" t="s">
        <v>242</v>
      </c>
      <c r="D22" s="241"/>
      <c r="E22" s="407">
        <f t="shared" ref="E22:F22" si="1">E23+E24</f>
        <v>472929</v>
      </c>
      <c r="F22" s="408">
        <f t="shared" si="1"/>
        <v>472929</v>
      </c>
    </row>
    <row r="23" spans="2:6" x14ac:dyDescent="0.25">
      <c r="B23" s="339"/>
      <c r="C23" s="312" t="s">
        <v>243</v>
      </c>
      <c r="D23" s="242"/>
      <c r="E23" s="409">
        <v>472929</v>
      </c>
      <c r="F23" s="410">
        <v>472929</v>
      </c>
    </row>
    <row r="24" spans="2:6" ht="15" customHeight="1" x14ac:dyDescent="0.25">
      <c r="B24" s="339"/>
      <c r="C24" s="312" t="s">
        <v>261</v>
      </c>
      <c r="D24" s="242"/>
      <c r="E24" s="409">
        <v>0</v>
      </c>
      <c r="F24" s="410">
        <v>0</v>
      </c>
    </row>
    <row r="25" spans="2:6" x14ac:dyDescent="0.25">
      <c r="B25" s="339"/>
      <c r="C25" s="313"/>
      <c r="D25" s="202"/>
      <c r="E25" s="202"/>
      <c r="F25" s="341"/>
    </row>
    <row r="26" spans="2:6" ht="15" customHeight="1" x14ac:dyDescent="0.25">
      <c r="B26" s="503"/>
      <c r="C26" s="311" t="s">
        <v>637</v>
      </c>
      <c r="D26" s="245">
        <f>D13-D18+D22</f>
        <v>0</v>
      </c>
      <c r="E26" s="245">
        <f>E13-E18+E22</f>
        <v>1590582</v>
      </c>
      <c r="F26" s="340">
        <f>F13-F18+F22</f>
        <v>1590582</v>
      </c>
    </row>
    <row r="27" spans="2:6" ht="15" customHeight="1" x14ac:dyDescent="0.25">
      <c r="B27" s="503"/>
      <c r="C27" s="311" t="s">
        <v>244</v>
      </c>
      <c r="D27" s="245">
        <f>D26-D16</f>
        <v>0</v>
      </c>
      <c r="E27" s="245">
        <f>E26-E16</f>
        <v>1590582</v>
      </c>
      <c r="F27" s="340">
        <f>F26-F16</f>
        <v>1590582</v>
      </c>
    </row>
    <row r="28" spans="2:6" x14ac:dyDescent="0.25">
      <c r="B28" s="503"/>
      <c r="C28" s="313"/>
      <c r="D28" s="202"/>
      <c r="E28" s="202"/>
      <c r="F28" s="341"/>
    </row>
    <row r="29" spans="2:6" ht="15" customHeight="1" x14ac:dyDescent="0.25">
      <c r="B29" s="503"/>
      <c r="C29" s="311" t="s">
        <v>245</v>
      </c>
      <c r="D29" s="245">
        <f>D27-D22</f>
        <v>0</v>
      </c>
      <c r="E29" s="245">
        <f>E27-E22</f>
        <v>1117653</v>
      </c>
      <c r="F29" s="340">
        <f>F27-F22</f>
        <v>1117653</v>
      </c>
    </row>
    <row r="30" spans="2:6" ht="15" customHeight="1" x14ac:dyDescent="0.25">
      <c r="B30" s="503"/>
      <c r="C30" s="311" t="s">
        <v>246</v>
      </c>
      <c r="D30" s="245"/>
      <c r="E30" s="245"/>
      <c r="F30" s="340"/>
    </row>
    <row r="31" spans="2:6" x14ac:dyDescent="0.25">
      <c r="B31" s="342"/>
      <c r="C31" s="314"/>
      <c r="D31" s="315"/>
      <c r="E31" s="315"/>
      <c r="F31" s="343"/>
    </row>
    <row r="32" spans="2:6" x14ac:dyDescent="0.25">
      <c r="B32" s="525"/>
      <c r="C32" s="526"/>
      <c r="D32" s="526"/>
      <c r="E32" s="526"/>
      <c r="F32" s="527"/>
    </row>
    <row r="33" spans="2:6" x14ac:dyDescent="0.25">
      <c r="B33" s="523" t="s">
        <v>247</v>
      </c>
      <c r="C33" s="524"/>
      <c r="D33" s="316" t="s">
        <v>248</v>
      </c>
      <c r="E33" s="316" t="s">
        <v>232</v>
      </c>
      <c r="F33" s="344" t="s">
        <v>234</v>
      </c>
    </row>
    <row r="34" spans="2:6" x14ac:dyDescent="0.25">
      <c r="B34" s="345"/>
      <c r="C34" s="317"/>
      <c r="D34" s="243"/>
      <c r="E34" s="243"/>
      <c r="F34" s="346"/>
    </row>
    <row r="35" spans="2:6" ht="15" customHeight="1" x14ac:dyDescent="0.25">
      <c r="B35" s="503"/>
      <c r="C35" s="311" t="s">
        <v>249</v>
      </c>
      <c r="D35" s="245">
        <f>D36+D37</f>
        <v>0</v>
      </c>
      <c r="E35" s="245">
        <f t="shared" ref="E35:F35" si="2">E36+E37</f>
        <v>0</v>
      </c>
      <c r="F35" s="340">
        <f t="shared" si="2"/>
        <v>0</v>
      </c>
    </row>
    <row r="36" spans="2:6" ht="15" customHeight="1" x14ac:dyDescent="0.25">
      <c r="B36" s="503"/>
      <c r="C36" s="312" t="s">
        <v>250</v>
      </c>
      <c r="D36" s="202">
        <v>0</v>
      </c>
      <c r="E36" s="202">
        <v>0</v>
      </c>
      <c r="F36" s="341">
        <v>0</v>
      </c>
    </row>
    <row r="37" spans="2:6" ht="15" customHeight="1" x14ac:dyDescent="0.25">
      <c r="B37" s="503"/>
      <c r="C37" s="312" t="s">
        <v>251</v>
      </c>
      <c r="D37" s="202">
        <v>0</v>
      </c>
      <c r="E37" s="202">
        <v>0</v>
      </c>
      <c r="F37" s="341">
        <v>0</v>
      </c>
    </row>
    <row r="38" spans="2:6" x14ac:dyDescent="0.25">
      <c r="B38" s="339"/>
      <c r="C38" s="313"/>
      <c r="D38" s="202"/>
      <c r="E38" s="202"/>
      <c r="F38" s="341"/>
    </row>
    <row r="39" spans="2:6" x14ac:dyDescent="0.25">
      <c r="B39" s="339"/>
      <c r="C39" s="311" t="s">
        <v>252</v>
      </c>
      <c r="D39" s="245">
        <f>D29+D35</f>
        <v>0</v>
      </c>
      <c r="E39" s="245">
        <f t="shared" ref="E39:F39" si="3">E29+E35</f>
        <v>1117653</v>
      </c>
      <c r="F39" s="340">
        <f t="shared" si="3"/>
        <v>1117653</v>
      </c>
    </row>
    <row r="40" spans="2:6" x14ac:dyDescent="0.25">
      <c r="B40" s="342"/>
      <c r="C40" s="314"/>
      <c r="D40" s="244"/>
      <c r="E40" s="244"/>
      <c r="F40" s="347"/>
    </row>
    <row r="41" spans="2:6" x14ac:dyDescent="0.25">
      <c r="B41" s="348"/>
      <c r="C41" s="349"/>
      <c r="D41" s="349"/>
      <c r="E41" s="349"/>
      <c r="F41" s="350"/>
    </row>
    <row r="42" spans="2:6" x14ac:dyDescent="0.25">
      <c r="B42" s="505" t="s">
        <v>247</v>
      </c>
      <c r="C42" s="506"/>
      <c r="D42" s="318" t="s">
        <v>230</v>
      </c>
      <c r="E42" s="509" t="s">
        <v>232</v>
      </c>
      <c r="F42" s="351" t="s">
        <v>233</v>
      </c>
    </row>
    <row r="43" spans="2:6" x14ac:dyDescent="0.25">
      <c r="B43" s="507"/>
      <c r="C43" s="508"/>
      <c r="D43" s="319" t="s">
        <v>248</v>
      </c>
      <c r="E43" s="510"/>
      <c r="F43" s="352" t="s">
        <v>234</v>
      </c>
    </row>
    <row r="44" spans="2:6" x14ac:dyDescent="0.25">
      <c r="B44" s="345"/>
      <c r="C44" s="317"/>
      <c r="D44" s="320"/>
      <c r="E44" s="320"/>
      <c r="F44" s="353"/>
    </row>
    <row r="45" spans="2:6" x14ac:dyDescent="0.25">
      <c r="B45" s="339"/>
      <c r="C45" s="311" t="s">
        <v>253</v>
      </c>
      <c r="D45" s="245">
        <f>D46+D47</f>
        <v>0</v>
      </c>
      <c r="E45" s="245">
        <f t="shared" ref="E45:F45" si="4">E46+E47</f>
        <v>0</v>
      </c>
      <c r="F45" s="340">
        <f t="shared" si="4"/>
        <v>0</v>
      </c>
    </row>
    <row r="46" spans="2:6" ht="15" customHeight="1" x14ac:dyDescent="0.25">
      <c r="B46" s="503"/>
      <c r="C46" s="312" t="s">
        <v>254</v>
      </c>
      <c r="D46" s="202">
        <v>0</v>
      </c>
      <c r="E46" s="202">
        <v>0</v>
      </c>
      <c r="F46" s="341">
        <v>0</v>
      </c>
    </row>
    <row r="47" spans="2:6" ht="15" customHeight="1" x14ac:dyDescent="0.25">
      <c r="B47" s="503"/>
      <c r="C47" s="312" t="s">
        <v>255</v>
      </c>
      <c r="D47" s="202">
        <v>0</v>
      </c>
      <c r="E47" s="202">
        <v>0</v>
      </c>
      <c r="F47" s="341">
        <v>0</v>
      </c>
    </row>
    <row r="48" spans="2:6" ht="15" customHeight="1" x14ac:dyDescent="0.25">
      <c r="B48" s="503"/>
      <c r="C48" s="312" t="s">
        <v>256</v>
      </c>
      <c r="D48" s="202"/>
      <c r="E48" s="202"/>
      <c r="F48" s="341"/>
    </row>
    <row r="49" spans="2:6" ht="15" customHeight="1" x14ac:dyDescent="0.25">
      <c r="B49" s="503"/>
      <c r="C49" s="311" t="s">
        <v>257</v>
      </c>
      <c r="D49" s="245">
        <f>D50+D51</f>
        <v>0</v>
      </c>
      <c r="E49" s="245">
        <f t="shared" ref="E49:F49" si="5">E50+E51</f>
        <v>0</v>
      </c>
      <c r="F49" s="340">
        <f t="shared" si="5"/>
        <v>0</v>
      </c>
    </row>
    <row r="50" spans="2:6" ht="15" customHeight="1" x14ac:dyDescent="0.25">
      <c r="B50" s="503"/>
      <c r="C50" s="312" t="s">
        <v>258</v>
      </c>
      <c r="D50" s="202">
        <v>0</v>
      </c>
      <c r="E50" s="202">
        <v>0</v>
      </c>
      <c r="F50" s="341">
        <v>0</v>
      </c>
    </row>
    <row r="51" spans="2:6" ht="15" customHeight="1" x14ac:dyDescent="0.25">
      <c r="B51" s="503"/>
      <c r="C51" s="312" t="s">
        <v>259</v>
      </c>
      <c r="D51" s="202">
        <v>0</v>
      </c>
      <c r="E51" s="202">
        <v>0</v>
      </c>
      <c r="F51" s="341">
        <v>0</v>
      </c>
    </row>
    <row r="52" spans="2:6" x14ac:dyDescent="0.25">
      <c r="B52" s="339"/>
      <c r="C52" s="313"/>
      <c r="D52" s="202"/>
      <c r="E52" s="202"/>
      <c r="F52" s="341"/>
    </row>
    <row r="53" spans="2:6" ht="15" customHeight="1" x14ac:dyDescent="0.25">
      <c r="B53" s="503"/>
      <c r="C53" s="517" t="s">
        <v>638</v>
      </c>
      <c r="D53" s="519">
        <f>D45-D49</f>
        <v>0</v>
      </c>
      <c r="E53" s="519">
        <f t="shared" ref="E53:F53" si="6">E45-E49</f>
        <v>0</v>
      </c>
      <c r="F53" s="521">
        <f t="shared" si="6"/>
        <v>0</v>
      </c>
    </row>
    <row r="54" spans="2:6" ht="15" customHeight="1" x14ac:dyDescent="0.25">
      <c r="B54" s="516"/>
      <c r="C54" s="518"/>
      <c r="D54" s="520"/>
      <c r="E54" s="520"/>
      <c r="F54" s="522"/>
    </row>
    <row r="55" spans="2:6" x14ac:dyDescent="0.25">
      <c r="B55" s="354"/>
      <c r="C55" s="349"/>
      <c r="D55" s="349"/>
      <c r="E55" s="349"/>
      <c r="F55" s="350"/>
    </row>
    <row r="56" spans="2:6" x14ac:dyDescent="0.25">
      <c r="B56" s="505" t="s">
        <v>247</v>
      </c>
      <c r="C56" s="506"/>
      <c r="D56" s="321" t="s">
        <v>230</v>
      </c>
      <c r="E56" s="509" t="s">
        <v>232</v>
      </c>
      <c r="F56" s="355" t="s">
        <v>233</v>
      </c>
    </row>
    <row r="57" spans="2:6" x14ac:dyDescent="0.25">
      <c r="B57" s="507"/>
      <c r="C57" s="508"/>
      <c r="D57" s="322" t="s">
        <v>248</v>
      </c>
      <c r="E57" s="510"/>
      <c r="F57" s="356" t="s">
        <v>234</v>
      </c>
    </row>
    <row r="58" spans="2:6" x14ac:dyDescent="0.25">
      <c r="B58" s="511"/>
      <c r="C58" s="512"/>
      <c r="D58" s="320"/>
      <c r="E58" s="320"/>
      <c r="F58" s="353"/>
    </row>
    <row r="59" spans="2:6" ht="15" customHeight="1" x14ac:dyDescent="0.25">
      <c r="B59" s="503"/>
      <c r="C59" s="513" t="s">
        <v>236</v>
      </c>
      <c r="D59" s="514">
        <f>D14</f>
        <v>14294990</v>
      </c>
      <c r="E59" s="514">
        <f>E14</f>
        <v>10902971</v>
      </c>
      <c r="F59" s="515">
        <f>F14</f>
        <v>10902971</v>
      </c>
    </row>
    <row r="60" spans="2:6" ht="15" customHeight="1" x14ac:dyDescent="0.25">
      <c r="B60" s="503"/>
      <c r="C60" s="513"/>
      <c r="D60" s="514"/>
      <c r="E60" s="514"/>
      <c r="F60" s="515"/>
    </row>
    <row r="61" spans="2:6" ht="15" customHeight="1" x14ac:dyDescent="0.25">
      <c r="B61" s="503"/>
      <c r="C61" s="189" t="s">
        <v>639</v>
      </c>
      <c r="D61" s="202">
        <f>D62-D63</f>
        <v>0</v>
      </c>
      <c r="E61" s="202">
        <f t="shared" ref="E61:F61" si="7">E62-E63</f>
        <v>0</v>
      </c>
      <c r="F61" s="341">
        <f t="shared" si="7"/>
        <v>0</v>
      </c>
    </row>
    <row r="62" spans="2:6" ht="15" customHeight="1" x14ac:dyDescent="0.25">
      <c r="B62" s="503"/>
      <c r="C62" s="312" t="s">
        <v>260</v>
      </c>
      <c r="D62" s="202">
        <v>0</v>
      </c>
      <c r="E62" s="202">
        <v>0</v>
      </c>
      <c r="F62" s="341">
        <v>0</v>
      </c>
    </row>
    <row r="63" spans="2:6" ht="15" customHeight="1" x14ac:dyDescent="0.25">
      <c r="B63" s="503"/>
      <c r="C63" s="312" t="s">
        <v>258</v>
      </c>
      <c r="D63" s="202">
        <v>0</v>
      </c>
      <c r="E63" s="202">
        <v>0</v>
      </c>
      <c r="F63" s="341">
        <v>0</v>
      </c>
    </row>
    <row r="64" spans="2:6" x14ac:dyDescent="0.25">
      <c r="B64" s="503"/>
      <c r="C64" s="323"/>
      <c r="D64" s="202"/>
      <c r="E64" s="202"/>
      <c r="F64" s="341"/>
    </row>
    <row r="65" spans="2:6" x14ac:dyDescent="0.25">
      <c r="B65" s="339"/>
      <c r="C65" s="324" t="s">
        <v>240</v>
      </c>
      <c r="D65" s="202">
        <f>D19</f>
        <v>14294990</v>
      </c>
      <c r="E65" s="202">
        <f>E19</f>
        <v>9785318</v>
      </c>
      <c r="F65" s="341">
        <f>F19</f>
        <v>9785318</v>
      </c>
    </row>
    <row r="66" spans="2:6" x14ac:dyDescent="0.25">
      <c r="B66" s="339"/>
      <c r="C66" s="323"/>
      <c r="D66" s="202"/>
      <c r="E66" s="202"/>
      <c r="F66" s="341"/>
    </row>
    <row r="67" spans="2:6" x14ac:dyDescent="0.25">
      <c r="B67" s="339"/>
      <c r="C67" s="324" t="s">
        <v>243</v>
      </c>
      <c r="D67" s="246"/>
      <c r="E67" s="409">
        <f>E23</f>
        <v>472929</v>
      </c>
      <c r="F67" s="410">
        <f>F23</f>
        <v>472929</v>
      </c>
    </row>
    <row r="68" spans="2:6" x14ac:dyDescent="0.25">
      <c r="B68" s="339"/>
      <c r="C68" s="323"/>
      <c r="D68" s="202"/>
      <c r="E68" s="202"/>
      <c r="F68" s="341"/>
    </row>
    <row r="69" spans="2:6" ht="15" customHeight="1" x14ac:dyDescent="0.25">
      <c r="B69" s="503"/>
      <c r="C69" s="325" t="s">
        <v>640</v>
      </c>
      <c r="D69" s="245">
        <f>D59+D61-D65+D67</f>
        <v>0</v>
      </c>
      <c r="E69" s="245">
        <f t="shared" ref="E69:F69" si="8">E59+E61-E65+E67</f>
        <v>1590582</v>
      </c>
      <c r="F69" s="340">
        <f t="shared" si="8"/>
        <v>1590582</v>
      </c>
    </row>
    <row r="70" spans="2:6" ht="15" customHeight="1" x14ac:dyDescent="0.25">
      <c r="B70" s="503"/>
      <c r="C70" s="325" t="s">
        <v>641</v>
      </c>
      <c r="D70" s="245">
        <f>D69-D61</f>
        <v>0</v>
      </c>
      <c r="E70" s="245">
        <f t="shared" ref="E70:F70" si="9">E69-E61</f>
        <v>1590582</v>
      </c>
      <c r="F70" s="340">
        <f t="shared" si="9"/>
        <v>1590582</v>
      </c>
    </row>
    <row r="71" spans="2:6" ht="15" customHeight="1" x14ac:dyDescent="0.25">
      <c r="B71" s="503"/>
      <c r="C71" s="325"/>
      <c r="D71" s="202"/>
      <c r="E71" s="202"/>
      <c r="F71" s="341"/>
    </row>
    <row r="72" spans="2:6" x14ac:dyDescent="0.25">
      <c r="B72" s="516"/>
      <c r="C72" s="326"/>
      <c r="D72" s="244"/>
      <c r="E72" s="244"/>
      <c r="F72" s="347"/>
    </row>
    <row r="73" spans="2:6" x14ac:dyDescent="0.25">
      <c r="B73" s="354"/>
      <c r="C73" s="349"/>
      <c r="D73" s="349"/>
      <c r="E73" s="349"/>
      <c r="F73" s="350"/>
    </row>
    <row r="74" spans="2:6" x14ac:dyDescent="0.25">
      <c r="B74" s="505" t="s">
        <v>247</v>
      </c>
      <c r="C74" s="506"/>
      <c r="D74" s="321" t="s">
        <v>230</v>
      </c>
      <c r="E74" s="509" t="s">
        <v>232</v>
      </c>
      <c r="F74" s="355" t="s">
        <v>233</v>
      </c>
    </row>
    <row r="75" spans="2:6" x14ac:dyDescent="0.25">
      <c r="B75" s="507"/>
      <c r="C75" s="508"/>
      <c r="D75" s="322" t="s">
        <v>248</v>
      </c>
      <c r="E75" s="510"/>
      <c r="F75" s="356" t="s">
        <v>234</v>
      </c>
    </row>
    <row r="76" spans="2:6" x14ac:dyDescent="0.25">
      <c r="B76" s="511"/>
      <c r="C76" s="512"/>
      <c r="D76" s="320"/>
      <c r="E76" s="320"/>
      <c r="F76" s="353"/>
    </row>
    <row r="77" spans="2:6" ht="15" customHeight="1" x14ac:dyDescent="0.25">
      <c r="B77" s="503"/>
      <c r="C77" s="513" t="s">
        <v>237</v>
      </c>
      <c r="D77" s="514">
        <f>D15</f>
        <v>0</v>
      </c>
      <c r="E77" s="514">
        <f>E15</f>
        <v>0</v>
      </c>
      <c r="F77" s="515">
        <f>F15</f>
        <v>0</v>
      </c>
    </row>
    <row r="78" spans="2:6" ht="15" customHeight="1" x14ac:dyDescent="0.25">
      <c r="B78" s="503"/>
      <c r="C78" s="513"/>
      <c r="D78" s="514"/>
      <c r="E78" s="514"/>
      <c r="F78" s="515"/>
    </row>
    <row r="79" spans="2:6" ht="15" customHeight="1" x14ac:dyDescent="0.25">
      <c r="B79" s="503"/>
      <c r="C79" s="324" t="s">
        <v>643</v>
      </c>
      <c r="D79" s="202">
        <f>D80-D81</f>
        <v>0</v>
      </c>
      <c r="E79" s="202">
        <f t="shared" ref="E79:F79" si="10">E80-E81</f>
        <v>0</v>
      </c>
      <c r="F79" s="341">
        <f t="shared" si="10"/>
        <v>0</v>
      </c>
    </row>
    <row r="80" spans="2:6" ht="15" customHeight="1" x14ac:dyDescent="0.25">
      <c r="B80" s="503"/>
      <c r="C80" s="312" t="s">
        <v>642</v>
      </c>
      <c r="D80" s="202">
        <f>D47</f>
        <v>0</v>
      </c>
      <c r="E80" s="202">
        <f t="shared" ref="E80:F80" si="11">E47</f>
        <v>0</v>
      </c>
      <c r="F80" s="341">
        <f t="shared" si="11"/>
        <v>0</v>
      </c>
    </row>
    <row r="81" spans="1:6" ht="15" customHeight="1" x14ac:dyDescent="0.25">
      <c r="B81" s="503"/>
      <c r="C81" s="312" t="s">
        <v>259</v>
      </c>
      <c r="D81" s="202">
        <f>D51</f>
        <v>0</v>
      </c>
      <c r="E81" s="202">
        <f t="shared" ref="E81:F81" si="12">E51</f>
        <v>0</v>
      </c>
      <c r="F81" s="341">
        <f t="shared" si="12"/>
        <v>0</v>
      </c>
    </row>
    <row r="82" spans="1:6" x14ac:dyDescent="0.25">
      <c r="B82" s="503"/>
      <c r="C82" s="323"/>
      <c r="D82" s="202"/>
      <c r="E82" s="202"/>
      <c r="F82" s="341"/>
    </row>
    <row r="83" spans="1:6" x14ac:dyDescent="0.25">
      <c r="B83" s="339"/>
      <c r="C83" s="324" t="s">
        <v>241</v>
      </c>
      <c r="D83" s="202">
        <f>D20</f>
        <v>0</v>
      </c>
      <c r="E83" s="202">
        <f t="shared" ref="E83:F83" si="13">E20</f>
        <v>0</v>
      </c>
      <c r="F83" s="341">
        <f t="shared" si="13"/>
        <v>0</v>
      </c>
    </row>
    <row r="84" spans="1:6" x14ac:dyDescent="0.25">
      <c r="B84" s="339"/>
      <c r="C84" s="323"/>
      <c r="D84" s="202"/>
      <c r="E84" s="202"/>
      <c r="F84" s="341"/>
    </row>
    <row r="85" spans="1:6" x14ac:dyDescent="0.25">
      <c r="B85" s="339"/>
      <c r="C85" s="324" t="s">
        <v>261</v>
      </c>
      <c r="D85" s="246"/>
      <c r="E85" s="409">
        <f t="shared" ref="E85:F85" si="14">E24</f>
        <v>0</v>
      </c>
      <c r="F85" s="410">
        <f t="shared" si="14"/>
        <v>0</v>
      </c>
    </row>
    <row r="86" spans="1:6" x14ac:dyDescent="0.25">
      <c r="B86" s="339"/>
      <c r="C86" s="323"/>
      <c r="D86" s="202"/>
      <c r="E86" s="202"/>
      <c r="F86" s="341"/>
    </row>
    <row r="87" spans="1:6" ht="15" customHeight="1" x14ac:dyDescent="0.25">
      <c r="B87" s="503"/>
      <c r="C87" s="325" t="s">
        <v>644</v>
      </c>
      <c r="D87" s="245">
        <f>D77+D79-D83+D85</f>
        <v>0</v>
      </c>
      <c r="E87" s="245">
        <f t="shared" ref="E87:F87" si="15">E77+E79-E83+E85</f>
        <v>0</v>
      </c>
      <c r="F87" s="340">
        <f t="shared" si="15"/>
        <v>0</v>
      </c>
    </row>
    <row r="88" spans="1:6" ht="15" customHeight="1" x14ac:dyDescent="0.25">
      <c r="B88" s="503"/>
      <c r="C88" s="325" t="s">
        <v>645</v>
      </c>
      <c r="D88" s="245">
        <f>D87-D79</f>
        <v>0</v>
      </c>
      <c r="E88" s="245">
        <f t="shared" ref="E88:F88" si="16">E87-E79</f>
        <v>0</v>
      </c>
      <c r="F88" s="340">
        <f t="shared" si="16"/>
        <v>0</v>
      </c>
    </row>
    <row r="89" spans="1:6" ht="15.75" thickBot="1" x14ac:dyDescent="0.3">
      <c r="B89" s="504"/>
      <c r="C89" s="357"/>
      <c r="D89" s="358"/>
      <c r="E89" s="358"/>
      <c r="F89" s="359"/>
    </row>
    <row r="93" spans="1:6" ht="11.25" customHeight="1" x14ac:dyDescent="0.25">
      <c r="E93" s="334"/>
    </row>
    <row r="94" spans="1:6" ht="9.75" customHeight="1" x14ac:dyDescent="0.25">
      <c r="A94" s="331" t="s">
        <v>790</v>
      </c>
      <c r="B94" s="331"/>
      <c r="C94" s="332" t="s">
        <v>791</v>
      </c>
      <c r="D94" s="333" t="s">
        <v>792</v>
      </c>
      <c r="E94" s="334"/>
    </row>
    <row r="95" spans="1:6" x14ac:dyDescent="0.25">
      <c r="A95" s="331" t="s">
        <v>793</v>
      </c>
      <c r="B95" s="331"/>
      <c r="C95" s="332" t="s">
        <v>794</v>
      </c>
      <c r="D95" s="331" t="s">
        <v>795</v>
      </c>
    </row>
  </sheetData>
  <mergeCells count="40">
    <mergeCell ref="B33:C33"/>
    <mergeCell ref="B26:B28"/>
    <mergeCell ref="B29:B30"/>
    <mergeCell ref="B32:F32"/>
    <mergeCell ref="B5:F5"/>
    <mergeCell ref="B6:F6"/>
    <mergeCell ref="B7:F7"/>
    <mergeCell ref="B8:F8"/>
    <mergeCell ref="B10:C11"/>
    <mergeCell ref="E10:E11"/>
    <mergeCell ref="B46:B48"/>
    <mergeCell ref="B49:B51"/>
    <mergeCell ref="B35:B37"/>
    <mergeCell ref="B42:C43"/>
    <mergeCell ref="E42:E43"/>
    <mergeCell ref="B56:C57"/>
    <mergeCell ref="E56:E57"/>
    <mergeCell ref="B58:C58"/>
    <mergeCell ref="B59:B60"/>
    <mergeCell ref="C59:C60"/>
    <mergeCell ref="D59:D60"/>
    <mergeCell ref="E59:E60"/>
    <mergeCell ref="B53:B54"/>
    <mergeCell ref="C53:C54"/>
    <mergeCell ref="D53:D54"/>
    <mergeCell ref="E53:E54"/>
    <mergeCell ref="F53:F54"/>
    <mergeCell ref="F77:F78"/>
    <mergeCell ref="B79:B82"/>
    <mergeCell ref="B61:B64"/>
    <mergeCell ref="B69:B72"/>
    <mergeCell ref="F59:F60"/>
    <mergeCell ref="B87:B89"/>
    <mergeCell ref="B74:C75"/>
    <mergeCell ref="E74:E75"/>
    <mergeCell ref="B76:C76"/>
    <mergeCell ref="B77:B78"/>
    <mergeCell ref="C77:C78"/>
    <mergeCell ref="D77:D78"/>
    <mergeCell ref="E77:E78"/>
  </mergeCells>
  <printOptions horizontalCentered="1"/>
  <pageMargins left="0.39370078740157483" right="0" top="0.39370078740157483" bottom="0" header="0.31496062992125984" footer="0.31496062992125984"/>
  <pageSetup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12"/>
  <sheetViews>
    <sheetView topLeftCell="B31" zoomScale="160" zoomScaleNormal="160" workbookViewId="0">
      <selection activeCell="F96" sqref="F96:F98"/>
    </sheetView>
  </sheetViews>
  <sheetFormatPr baseColWidth="10" defaultRowHeight="15" x14ac:dyDescent="0.25"/>
  <cols>
    <col min="3" max="3" width="3.140625" customWidth="1"/>
    <col min="4" max="4" width="44.7109375" bestFit="1" customWidth="1"/>
  </cols>
  <sheetData>
    <row r="2" spans="2:10" x14ac:dyDescent="0.25">
      <c r="B2" s="5" t="s">
        <v>344</v>
      </c>
    </row>
    <row r="4" spans="2:10" ht="15.75" thickBot="1" x14ac:dyDescent="0.3"/>
    <row r="5" spans="2:10" x14ac:dyDescent="0.25">
      <c r="B5" s="528" t="s">
        <v>636</v>
      </c>
      <c r="C5" s="529"/>
      <c r="D5" s="529"/>
      <c r="E5" s="529"/>
      <c r="F5" s="529"/>
      <c r="G5" s="529"/>
      <c r="H5" s="529"/>
      <c r="I5" s="529"/>
      <c r="J5" s="530"/>
    </row>
    <row r="6" spans="2:10" x14ac:dyDescent="0.25">
      <c r="B6" s="531" t="s">
        <v>263</v>
      </c>
      <c r="C6" s="532"/>
      <c r="D6" s="532"/>
      <c r="E6" s="532"/>
      <c r="F6" s="532"/>
      <c r="G6" s="532"/>
      <c r="H6" s="532"/>
      <c r="I6" s="532"/>
      <c r="J6" s="533"/>
    </row>
    <row r="7" spans="2:10" x14ac:dyDescent="0.25">
      <c r="B7" s="531" t="s">
        <v>811</v>
      </c>
      <c r="C7" s="532"/>
      <c r="D7" s="532"/>
      <c r="E7" s="532"/>
      <c r="F7" s="532"/>
      <c r="G7" s="532"/>
      <c r="H7" s="532"/>
      <c r="I7" s="532"/>
      <c r="J7" s="533"/>
    </row>
    <row r="8" spans="2:10" x14ac:dyDescent="0.25">
      <c r="B8" s="534" t="s">
        <v>2</v>
      </c>
      <c r="C8" s="535"/>
      <c r="D8" s="535"/>
      <c r="E8" s="535"/>
      <c r="F8" s="535"/>
      <c r="G8" s="535"/>
      <c r="H8" s="535"/>
      <c r="I8" s="535"/>
      <c r="J8" s="536"/>
    </row>
    <row r="9" spans="2:10" x14ac:dyDescent="0.25">
      <c r="B9" s="558"/>
      <c r="C9" s="559"/>
      <c r="D9" s="560"/>
      <c r="E9" s="561" t="s">
        <v>264</v>
      </c>
      <c r="F9" s="562"/>
      <c r="G9" s="562"/>
      <c r="H9" s="562"/>
      <c r="I9" s="563"/>
      <c r="J9" s="564" t="s">
        <v>265</v>
      </c>
    </row>
    <row r="10" spans="2:10" x14ac:dyDescent="0.25">
      <c r="B10" s="531" t="s">
        <v>247</v>
      </c>
      <c r="C10" s="532"/>
      <c r="D10" s="567"/>
      <c r="E10" s="509" t="s">
        <v>267</v>
      </c>
      <c r="F10" s="321" t="s">
        <v>268</v>
      </c>
      <c r="G10" s="509" t="s">
        <v>270</v>
      </c>
      <c r="H10" s="509" t="s">
        <v>232</v>
      </c>
      <c r="I10" s="509" t="s">
        <v>271</v>
      </c>
      <c r="J10" s="565"/>
    </row>
    <row r="11" spans="2:10" x14ac:dyDescent="0.25">
      <c r="B11" s="534" t="s">
        <v>266</v>
      </c>
      <c r="C11" s="535"/>
      <c r="D11" s="568"/>
      <c r="E11" s="510"/>
      <c r="F11" s="322" t="s">
        <v>269</v>
      </c>
      <c r="G11" s="510"/>
      <c r="H11" s="510"/>
      <c r="I11" s="510"/>
      <c r="J11" s="566"/>
    </row>
    <row r="12" spans="2:10" x14ac:dyDescent="0.25">
      <c r="B12" s="494"/>
      <c r="C12" s="557"/>
      <c r="D12" s="495"/>
      <c r="E12" s="69"/>
      <c r="F12" s="69"/>
      <c r="G12" s="69"/>
      <c r="H12" s="69"/>
      <c r="I12" s="69"/>
      <c r="J12" s="250"/>
    </row>
    <row r="13" spans="2:10" x14ac:dyDescent="0.25">
      <c r="B13" s="551" t="s">
        <v>272</v>
      </c>
      <c r="C13" s="547"/>
      <c r="D13" s="548"/>
      <c r="E13" s="200"/>
      <c r="F13" s="200"/>
      <c r="G13" s="200"/>
      <c r="H13" s="200"/>
      <c r="I13" s="200"/>
      <c r="J13" s="252"/>
    </row>
    <row r="14" spans="2:10" x14ac:dyDescent="0.25">
      <c r="B14" s="199"/>
      <c r="C14" s="549" t="s">
        <v>273</v>
      </c>
      <c r="D14" s="550"/>
      <c r="E14" s="200">
        <v>0</v>
      </c>
      <c r="F14" s="200">
        <v>0</v>
      </c>
      <c r="G14" s="200">
        <f>E14+F14</f>
        <v>0</v>
      </c>
      <c r="H14" s="200">
        <v>0</v>
      </c>
      <c r="I14" s="200">
        <v>0</v>
      </c>
      <c r="J14" s="252">
        <f>I14-E14</f>
        <v>0</v>
      </c>
    </row>
    <row r="15" spans="2:10" x14ac:dyDescent="0.25">
      <c r="B15" s="199"/>
      <c r="C15" s="549" t="s">
        <v>274</v>
      </c>
      <c r="D15" s="550"/>
      <c r="E15" s="200">
        <v>0</v>
      </c>
      <c r="F15" s="200">
        <v>0</v>
      </c>
      <c r="G15" s="200">
        <f t="shared" ref="G15:G21" si="0">E15+F15</f>
        <v>0</v>
      </c>
      <c r="H15" s="200">
        <v>0</v>
      </c>
      <c r="I15" s="200">
        <v>0</v>
      </c>
      <c r="J15" s="252">
        <f t="shared" ref="J15:J21" si="1">I15-E15</f>
        <v>0</v>
      </c>
    </row>
    <row r="16" spans="2:10" x14ac:dyDescent="0.25">
      <c r="B16" s="199"/>
      <c r="C16" s="549" t="s">
        <v>275</v>
      </c>
      <c r="D16" s="550"/>
      <c r="E16" s="200">
        <v>0</v>
      </c>
      <c r="F16" s="200">
        <v>0</v>
      </c>
      <c r="G16" s="200">
        <f t="shared" si="0"/>
        <v>0</v>
      </c>
      <c r="H16" s="200">
        <v>0</v>
      </c>
      <c r="I16" s="200">
        <v>0</v>
      </c>
      <c r="J16" s="252">
        <f t="shared" si="1"/>
        <v>0</v>
      </c>
    </row>
    <row r="17" spans="2:10" x14ac:dyDescent="0.25">
      <c r="B17" s="199"/>
      <c r="C17" s="549" t="s">
        <v>276</v>
      </c>
      <c r="D17" s="550"/>
      <c r="E17" s="200">
        <v>0</v>
      </c>
      <c r="F17" s="200">
        <v>0</v>
      </c>
      <c r="G17" s="200">
        <f t="shared" si="0"/>
        <v>0</v>
      </c>
      <c r="H17" s="200">
        <v>0</v>
      </c>
      <c r="I17" s="200">
        <v>0</v>
      </c>
      <c r="J17" s="252">
        <f t="shared" si="1"/>
        <v>0</v>
      </c>
    </row>
    <row r="18" spans="2:10" x14ac:dyDescent="0.25">
      <c r="B18" s="199"/>
      <c r="C18" s="549" t="s">
        <v>277</v>
      </c>
      <c r="D18" s="550"/>
      <c r="E18" s="200">
        <v>0</v>
      </c>
      <c r="F18" s="200">
        <v>0</v>
      </c>
      <c r="G18" s="200">
        <f t="shared" si="0"/>
        <v>0</v>
      </c>
      <c r="H18" s="200">
        <v>0</v>
      </c>
      <c r="I18" s="200">
        <v>0</v>
      </c>
      <c r="J18" s="252">
        <f t="shared" si="1"/>
        <v>0</v>
      </c>
    </row>
    <row r="19" spans="2:10" x14ac:dyDescent="0.25">
      <c r="B19" s="199"/>
      <c r="C19" s="549" t="s">
        <v>278</v>
      </c>
      <c r="D19" s="550"/>
      <c r="E19" s="200">
        <v>0</v>
      </c>
      <c r="F19" s="200">
        <v>0</v>
      </c>
      <c r="G19" s="200">
        <f t="shared" si="0"/>
        <v>0</v>
      </c>
      <c r="H19" s="200">
        <v>0</v>
      </c>
      <c r="I19" s="200">
        <v>0</v>
      </c>
      <c r="J19" s="252">
        <f t="shared" si="1"/>
        <v>0</v>
      </c>
    </row>
    <row r="20" spans="2:10" x14ac:dyDescent="0.25">
      <c r="B20" s="199"/>
      <c r="C20" s="549" t="s">
        <v>279</v>
      </c>
      <c r="D20" s="550"/>
      <c r="E20" s="200">
        <v>32000</v>
      </c>
      <c r="F20" s="200">
        <v>75800</v>
      </c>
      <c r="G20" s="200">
        <v>107800</v>
      </c>
      <c r="H20" s="200">
        <v>107800</v>
      </c>
      <c r="I20" s="200">
        <v>107800</v>
      </c>
      <c r="J20" s="252">
        <f t="shared" si="1"/>
        <v>75800</v>
      </c>
    </row>
    <row r="21" spans="2:10" x14ac:dyDescent="0.25">
      <c r="B21" s="552"/>
      <c r="C21" s="549" t="s">
        <v>280</v>
      </c>
      <c r="D21" s="550"/>
      <c r="E21" s="196">
        <v>0</v>
      </c>
      <c r="F21" s="200">
        <v>0</v>
      </c>
      <c r="G21" s="200">
        <f t="shared" si="0"/>
        <v>0</v>
      </c>
      <c r="H21" s="200">
        <v>0</v>
      </c>
      <c r="I21" s="200">
        <v>0</v>
      </c>
      <c r="J21" s="252">
        <f t="shared" si="1"/>
        <v>0</v>
      </c>
    </row>
    <row r="22" spans="2:10" x14ac:dyDescent="0.25">
      <c r="B22" s="552"/>
      <c r="C22" s="549" t="s">
        <v>281</v>
      </c>
      <c r="D22" s="550"/>
      <c r="E22" s="196">
        <f t="shared" ref="E22:J22" si="2">SUM(E23:E34)</f>
        <v>0</v>
      </c>
      <c r="F22" s="196">
        <f t="shared" si="2"/>
        <v>0</v>
      </c>
      <c r="G22" s="196">
        <f t="shared" si="2"/>
        <v>0</v>
      </c>
      <c r="H22" s="196">
        <f t="shared" si="2"/>
        <v>0</v>
      </c>
      <c r="I22" s="196">
        <f t="shared" si="2"/>
        <v>0</v>
      </c>
      <c r="J22" s="253">
        <f t="shared" si="2"/>
        <v>0</v>
      </c>
    </row>
    <row r="23" spans="2:10" x14ac:dyDescent="0.25">
      <c r="B23" s="199"/>
      <c r="C23" s="197"/>
      <c r="D23" s="198" t="s">
        <v>282</v>
      </c>
      <c r="E23" s="200">
        <v>0</v>
      </c>
      <c r="F23" s="200">
        <v>0</v>
      </c>
      <c r="G23" s="200">
        <f t="shared" ref="G23:G34" si="3">E23+F23</f>
        <v>0</v>
      </c>
      <c r="H23" s="200">
        <v>0</v>
      </c>
      <c r="I23" s="200">
        <v>0</v>
      </c>
      <c r="J23" s="252">
        <f t="shared" ref="J23:J34" si="4">I23-E23</f>
        <v>0</v>
      </c>
    </row>
    <row r="24" spans="2:10" x14ac:dyDescent="0.25">
      <c r="B24" s="199"/>
      <c r="C24" s="197"/>
      <c r="D24" s="198" t="s">
        <v>283</v>
      </c>
      <c r="E24" s="200">
        <v>0</v>
      </c>
      <c r="F24" s="200">
        <v>0</v>
      </c>
      <c r="G24" s="200">
        <f t="shared" si="3"/>
        <v>0</v>
      </c>
      <c r="H24" s="200">
        <v>0</v>
      </c>
      <c r="I24" s="200">
        <v>0</v>
      </c>
      <c r="J24" s="252">
        <f t="shared" si="4"/>
        <v>0</v>
      </c>
    </row>
    <row r="25" spans="2:10" x14ac:dyDescent="0.25">
      <c r="B25" s="199"/>
      <c r="C25" s="197"/>
      <c r="D25" s="198" t="s">
        <v>284</v>
      </c>
      <c r="E25" s="200">
        <v>0</v>
      </c>
      <c r="F25" s="200">
        <v>0</v>
      </c>
      <c r="G25" s="200">
        <f t="shared" si="3"/>
        <v>0</v>
      </c>
      <c r="H25" s="200">
        <v>0</v>
      </c>
      <c r="I25" s="200">
        <v>0</v>
      </c>
      <c r="J25" s="252">
        <f t="shared" si="4"/>
        <v>0</v>
      </c>
    </row>
    <row r="26" spans="2:10" x14ac:dyDescent="0.25">
      <c r="B26" s="199"/>
      <c r="C26" s="197"/>
      <c r="D26" s="198" t="s">
        <v>285</v>
      </c>
      <c r="E26" s="200">
        <v>0</v>
      </c>
      <c r="F26" s="200">
        <v>0</v>
      </c>
      <c r="G26" s="200">
        <f t="shared" si="3"/>
        <v>0</v>
      </c>
      <c r="H26" s="200">
        <v>0</v>
      </c>
      <c r="I26" s="200">
        <v>0</v>
      </c>
      <c r="J26" s="252">
        <f t="shared" si="4"/>
        <v>0</v>
      </c>
    </row>
    <row r="27" spans="2:10" x14ac:dyDescent="0.25">
      <c r="B27" s="199"/>
      <c r="C27" s="197"/>
      <c r="D27" s="198" t="s">
        <v>286</v>
      </c>
      <c r="E27" s="200">
        <v>0</v>
      </c>
      <c r="F27" s="200">
        <v>0</v>
      </c>
      <c r="G27" s="200">
        <f t="shared" si="3"/>
        <v>0</v>
      </c>
      <c r="H27" s="200">
        <v>0</v>
      </c>
      <c r="I27" s="200">
        <v>0</v>
      </c>
      <c r="J27" s="252">
        <f t="shared" si="4"/>
        <v>0</v>
      </c>
    </row>
    <row r="28" spans="2:10" x14ac:dyDescent="0.25">
      <c r="B28" s="199"/>
      <c r="C28" s="197"/>
      <c r="D28" s="198" t="s">
        <v>649</v>
      </c>
      <c r="E28" s="196">
        <v>0</v>
      </c>
      <c r="F28" s="200">
        <v>0</v>
      </c>
      <c r="G28" s="200">
        <f t="shared" si="3"/>
        <v>0</v>
      </c>
      <c r="H28" s="200">
        <v>0</v>
      </c>
      <c r="I28" s="200">
        <v>0</v>
      </c>
      <c r="J28" s="252">
        <f t="shared" si="4"/>
        <v>0</v>
      </c>
    </row>
    <row r="29" spans="2:10" x14ac:dyDescent="0.25">
      <c r="B29" s="199"/>
      <c r="C29" s="197"/>
      <c r="D29" s="198" t="s">
        <v>650</v>
      </c>
      <c r="E29" s="196">
        <v>0</v>
      </c>
      <c r="F29" s="200">
        <v>0</v>
      </c>
      <c r="G29" s="200">
        <f t="shared" si="3"/>
        <v>0</v>
      </c>
      <c r="H29" s="200">
        <v>0</v>
      </c>
      <c r="I29" s="200">
        <v>0</v>
      </c>
      <c r="J29" s="252">
        <f t="shared" si="4"/>
        <v>0</v>
      </c>
    </row>
    <row r="30" spans="2:10" x14ac:dyDescent="0.25">
      <c r="B30" s="199"/>
      <c r="C30" s="197"/>
      <c r="D30" s="198" t="s">
        <v>287</v>
      </c>
      <c r="E30" s="196">
        <v>0</v>
      </c>
      <c r="F30" s="200">
        <v>0</v>
      </c>
      <c r="G30" s="200">
        <f t="shared" si="3"/>
        <v>0</v>
      </c>
      <c r="H30" s="200">
        <v>0</v>
      </c>
      <c r="I30" s="200">
        <v>0</v>
      </c>
      <c r="J30" s="252">
        <f t="shared" si="4"/>
        <v>0</v>
      </c>
    </row>
    <row r="31" spans="2:10" x14ac:dyDescent="0.25">
      <c r="B31" s="199"/>
      <c r="C31" s="197"/>
      <c r="D31" s="198" t="s">
        <v>288</v>
      </c>
      <c r="E31" s="196">
        <v>0</v>
      </c>
      <c r="F31" s="200">
        <v>0</v>
      </c>
      <c r="G31" s="200">
        <f t="shared" si="3"/>
        <v>0</v>
      </c>
      <c r="H31" s="200">
        <v>0</v>
      </c>
      <c r="I31" s="200">
        <v>0</v>
      </c>
      <c r="J31" s="252">
        <f t="shared" si="4"/>
        <v>0</v>
      </c>
    </row>
    <row r="32" spans="2:10" x14ac:dyDescent="0.25">
      <c r="B32" s="199"/>
      <c r="C32" s="197"/>
      <c r="D32" s="198" t="s">
        <v>289</v>
      </c>
      <c r="E32" s="196">
        <v>0</v>
      </c>
      <c r="F32" s="200">
        <v>0</v>
      </c>
      <c r="G32" s="200">
        <f t="shared" si="3"/>
        <v>0</v>
      </c>
      <c r="H32" s="200">
        <v>0</v>
      </c>
      <c r="I32" s="200">
        <v>0</v>
      </c>
      <c r="J32" s="252">
        <f t="shared" si="4"/>
        <v>0</v>
      </c>
    </row>
    <row r="33" spans="2:10" x14ac:dyDescent="0.25">
      <c r="B33" s="552"/>
      <c r="C33" s="549"/>
      <c r="D33" s="198" t="s">
        <v>290</v>
      </c>
      <c r="E33" s="196">
        <v>0</v>
      </c>
      <c r="F33" s="200">
        <v>0</v>
      </c>
      <c r="G33" s="200">
        <f t="shared" si="3"/>
        <v>0</v>
      </c>
      <c r="H33" s="200">
        <v>0</v>
      </c>
      <c r="I33" s="200">
        <v>0</v>
      </c>
      <c r="J33" s="252">
        <f t="shared" si="4"/>
        <v>0</v>
      </c>
    </row>
    <row r="34" spans="2:10" x14ac:dyDescent="0.25">
      <c r="B34" s="552"/>
      <c r="C34" s="549"/>
      <c r="D34" s="198" t="s">
        <v>291</v>
      </c>
      <c r="E34" s="196">
        <v>0</v>
      </c>
      <c r="F34" s="200">
        <v>0</v>
      </c>
      <c r="G34" s="200">
        <f t="shared" si="3"/>
        <v>0</v>
      </c>
      <c r="H34" s="200">
        <v>0</v>
      </c>
      <c r="I34" s="200">
        <v>0</v>
      </c>
      <c r="J34" s="252">
        <f t="shared" si="4"/>
        <v>0</v>
      </c>
    </row>
    <row r="35" spans="2:10" x14ac:dyDescent="0.25">
      <c r="B35" s="552"/>
      <c r="C35" s="549" t="s">
        <v>292</v>
      </c>
      <c r="D35" s="550"/>
      <c r="E35" s="545">
        <f t="shared" ref="E35:J35" si="5">SUM(E37:E41)</f>
        <v>0</v>
      </c>
      <c r="F35" s="545">
        <f t="shared" si="5"/>
        <v>0</v>
      </c>
      <c r="G35" s="545">
        <f t="shared" si="5"/>
        <v>0</v>
      </c>
      <c r="H35" s="545">
        <f t="shared" si="5"/>
        <v>0</v>
      </c>
      <c r="I35" s="545">
        <f t="shared" si="5"/>
        <v>0</v>
      </c>
      <c r="J35" s="546">
        <f t="shared" si="5"/>
        <v>0</v>
      </c>
    </row>
    <row r="36" spans="2:10" x14ac:dyDescent="0.25">
      <c r="B36" s="552"/>
      <c r="C36" s="549" t="s">
        <v>293</v>
      </c>
      <c r="D36" s="550"/>
      <c r="E36" s="545"/>
      <c r="F36" s="545"/>
      <c r="G36" s="545"/>
      <c r="H36" s="545"/>
      <c r="I36" s="545"/>
      <c r="J36" s="546"/>
    </row>
    <row r="37" spans="2:10" x14ac:dyDescent="0.25">
      <c r="B37" s="199"/>
      <c r="C37" s="197"/>
      <c r="D37" s="198" t="s">
        <v>294</v>
      </c>
      <c r="E37" s="200">
        <v>0</v>
      </c>
      <c r="F37" s="200">
        <v>0</v>
      </c>
      <c r="G37" s="200">
        <f t="shared" ref="G37:G41" si="6">E37+F37</f>
        <v>0</v>
      </c>
      <c r="H37" s="200">
        <v>0</v>
      </c>
      <c r="I37" s="200">
        <v>0</v>
      </c>
      <c r="J37" s="252">
        <f t="shared" ref="J37:J42" si="7">I37-E37</f>
        <v>0</v>
      </c>
    </row>
    <row r="38" spans="2:10" x14ac:dyDescent="0.25">
      <c r="B38" s="199"/>
      <c r="C38" s="197"/>
      <c r="D38" s="198" t="s">
        <v>295</v>
      </c>
      <c r="E38" s="200">
        <v>0</v>
      </c>
      <c r="F38" s="200">
        <v>0</v>
      </c>
      <c r="G38" s="200">
        <f t="shared" si="6"/>
        <v>0</v>
      </c>
      <c r="H38" s="200">
        <v>0</v>
      </c>
      <c r="I38" s="200">
        <v>0</v>
      </c>
      <c r="J38" s="252">
        <f t="shared" si="7"/>
        <v>0</v>
      </c>
    </row>
    <row r="39" spans="2:10" x14ac:dyDescent="0.25">
      <c r="B39" s="199"/>
      <c r="C39" s="197"/>
      <c r="D39" s="198" t="s">
        <v>296</v>
      </c>
      <c r="E39" s="200">
        <v>0</v>
      </c>
      <c r="F39" s="200">
        <v>0</v>
      </c>
      <c r="G39" s="200">
        <f t="shared" si="6"/>
        <v>0</v>
      </c>
      <c r="H39" s="200">
        <v>0</v>
      </c>
      <c r="I39" s="200">
        <v>0</v>
      </c>
      <c r="J39" s="252">
        <f t="shared" si="7"/>
        <v>0</v>
      </c>
    </row>
    <row r="40" spans="2:10" x14ac:dyDescent="0.25">
      <c r="B40" s="199"/>
      <c r="C40" s="197"/>
      <c r="D40" s="198" t="s">
        <v>651</v>
      </c>
      <c r="E40" s="196">
        <v>0</v>
      </c>
      <c r="F40" s="200">
        <v>0</v>
      </c>
      <c r="G40" s="200">
        <f t="shared" si="6"/>
        <v>0</v>
      </c>
      <c r="H40" s="200">
        <v>0</v>
      </c>
      <c r="I40" s="200">
        <v>0</v>
      </c>
      <c r="J40" s="252">
        <f t="shared" si="7"/>
        <v>0</v>
      </c>
    </row>
    <row r="41" spans="2:10" x14ac:dyDescent="0.25">
      <c r="B41" s="199"/>
      <c r="C41" s="197"/>
      <c r="D41" s="198" t="s">
        <v>297</v>
      </c>
      <c r="E41" s="200">
        <v>0</v>
      </c>
      <c r="F41" s="200">
        <v>0</v>
      </c>
      <c r="G41" s="200">
        <f t="shared" si="6"/>
        <v>0</v>
      </c>
      <c r="H41" s="200">
        <v>0</v>
      </c>
      <c r="I41" s="200">
        <v>0</v>
      </c>
      <c r="J41" s="252">
        <f t="shared" si="7"/>
        <v>0</v>
      </c>
    </row>
    <row r="42" spans="2:10" x14ac:dyDescent="0.25">
      <c r="B42" s="201"/>
      <c r="C42" s="553" t="s">
        <v>298</v>
      </c>
      <c r="D42" s="554"/>
      <c r="E42" s="70">
        <v>14262990</v>
      </c>
      <c r="F42" s="74">
        <v>472929</v>
      </c>
      <c r="G42" s="70">
        <f>E42+F42</f>
        <v>14735919</v>
      </c>
      <c r="H42" s="74">
        <v>10795171</v>
      </c>
      <c r="I42" s="74">
        <v>10795171</v>
      </c>
      <c r="J42" s="254">
        <f t="shared" si="7"/>
        <v>-3467819</v>
      </c>
    </row>
    <row r="43" spans="2:10" x14ac:dyDescent="0.25">
      <c r="B43" s="348"/>
      <c r="C43" s="349"/>
      <c r="D43" s="349"/>
      <c r="E43" s="360"/>
      <c r="F43" s="360"/>
      <c r="G43" s="360"/>
      <c r="H43" s="360"/>
      <c r="I43" s="360"/>
      <c r="J43" s="361"/>
    </row>
    <row r="44" spans="2:10" x14ac:dyDescent="0.25">
      <c r="B44" s="255"/>
      <c r="C44" s="555" t="s">
        <v>299</v>
      </c>
      <c r="D44" s="556"/>
      <c r="E44" s="69">
        <f>E45</f>
        <v>0</v>
      </c>
      <c r="F44" s="69">
        <f t="shared" ref="F44:J44" si="8">F45</f>
        <v>0</v>
      </c>
      <c r="G44" s="69">
        <f t="shared" si="8"/>
        <v>0</v>
      </c>
      <c r="H44" s="69">
        <f t="shared" si="8"/>
        <v>0</v>
      </c>
      <c r="I44" s="69">
        <f t="shared" si="8"/>
        <v>0</v>
      </c>
      <c r="J44" s="250">
        <f t="shared" si="8"/>
        <v>0</v>
      </c>
    </row>
    <row r="45" spans="2:10" x14ac:dyDescent="0.25">
      <c r="B45" s="199"/>
      <c r="C45" s="197"/>
      <c r="D45" s="198" t="s">
        <v>300</v>
      </c>
      <c r="E45" s="200">
        <v>0</v>
      </c>
      <c r="F45" s="200">
        <v>0</v>
      </c>
      <c r="G45" s="200">
        <f t="shared" ref="G45" si="9">E45+F45</f>
        <v>0</v>
      </c>
      <c r="H45" s="200">
        <v>0</v>
      </c>
      <c r="I45" s="200">
        <v>0</v>
      </c>
      <c r="J45" s="252">
        <f t="shared" ref="J45" si="10">I45-E45</f>
        <v>0</v>
      </c>
    </row>
    <row r="46" spans="2:10" x14ac:dyDescent="0.25">
      <c r="B46" s="199"/>
      <c r="C46" s="549" t="s">
        <v>301</v>
      </c>
      <c r="D46" s="550"/>
      <c r="E46" s="200">
        <f>SUM(E47:E48)</f>
        <v>0</v>
      </c>
      <c r="F46" s="200">
        <f t="shared" ref="F46:J46" si="11">SUM(F47:F48)</f>
        <v>0</v>
      </c>
      <c r="G46" s="200">
        <f t="shared" si="11"/>
        <v>0</v>
      </c>
      <c r="H46" s="200">
        <f t="shared" si="11"/>
        <v>0</v>
      </c>
      <c r="I46" s="200">
        <f t="shared" si="11"/>
        <v>0</v>
      </c>
      <c r="J46" s="252">
        <f t="shared" si="11"/>
        <v>0</v>
      </c>
    </row>
    <row r="47" spans="2:10" x14ac:dyDescent="0.25">
      <c r="B47" s="199"/>
      <c r="C47" s="197"/>
      <c r="D47" s="198" t="s">
        <v>302</v>
      </c>
      <c r="E47" s="200">
        <v>0</v>
      </c>
      <c r="F47" s="200">
        <v>0</v>
      </c>
      <c r="G47" s="200">
        <f t="shared" ref="G47:G48" si="12">E47+F47</f>
        <v>0</v>
      </c>
      <c r="H47" s="200">
        <v>0</v>
      </c>
      <c r="I47" s="200">
        <v>0</v>
      </c>
      <c r="J47" s="252">
        <f t="shared" ref="J47:J48" si="13">I47-E47</f>
        <v>0</v>
      </c>
    </row>
    <row r="48" spans="2:10" x14ac:dyDescent="0.25">
      <c r="B48" s="199"/>
      <c r="C48" s="197"/>
      <c r="D48" s="198" t="s">
        <v>303</v>
      </c>
      <c r="E48" s="200">
        <v>0</v>
      </c>
      <c r="F48" s="200">
        <v>0</v>
      </c>
      <c r="G48" s="200">
        <f t="shared" si="12"/>
        <v>0</v>
      </c>
      <c r="H48" s="200">
        <v>0</v>
      </c>
      <c r="I48" s="200">
        <v>0</v>
      </c>
      <c r="J48" s="252">
        <f t="shared" si="13"/>
        <v>0</v>
      </c>
    </row>
    <row r="49" spans="2:10" x14ac:dyDescent="0.25">
      <c r="B49" s="199"/>
      <c r="C49" s="197"/>
      <c r="D49" s="198"/>
      <c r="E49" s="200"/>
      <c r="F49" s="200"/>
      <c r="G49" s="200"/>
      <c r="H49" s="200"/>
      <c r="I49" s="200"/>
      <c r="J49" s="252"/>
    </row>
    <row r="50" spans="2:10" x14ac:dyDescent="0.25">
      <c r="B50" s="551" t="s">
        <v>304</v>
      </c>
      <c r="C50" s="547"/>
      <c r="D50" s="548"/>
      <c r="E50" s="71">
        <f t="shared" ref="E50:J50" si="14">E14+E15+E16+E17+E18+E19+E20+E22+E35+E42+E44+E46</f>
        <v>14294990</v>
      </c>
      <c r="F50" s="71">
        <f t="shared" si="14"/>
        <v>548729</v>
      </c>
      <c r="G50" s="71">
        <f t="shared" si="14"/>
        <v>14843719</v>
      </c>
      <c r="H50" s="71">
        <f t="shared" si="14"/>
        <v>10902971</v>
      </c>
      <c r="I50" s="71">
        <f t="shared" si="14"/>
        <v>10902971</v>
      </c>
      <c r="J50" s="76">
        <f t="shared" si="14"/>
        <v>-3392019</v>
      </c>
    </row>
    <row r="51" spans="2:10" x14ac:dyDescent="0.25">
      <c r="B51" s="551" t="s">
        <v>305</v>
      </c>
      <c r="C51" s="547"/>
      <c r="D51" s="548"/>
      <c r="E51" s="196"/>
      <c r="F51" s="196"/>
      <c r="G51" s="196"/>
      <c r="H51" s="196"/>
      <c r="I51" s="196"/>
      <c r="J51" s="253"/>
    </row>
    <row r="52" spans="2:10" x14ac:dyDescent="0.25">
      <c r="B52" s="552"/>
      <c r="C52" s="549"/>
      <c r="D52" s="550"/>
      <c r="E52" s="196"/>
      <c r="F52" s="196"/>
      <c r="G52" s="196"/>
      <c r="H52" s="196"/>
      <c r="I52" s="196"/>
      <c r="J52" s="253"/>
    </row>
    <row r="53" spans="2:10" x14ac:dyDescent="0.25">
      <c r="B53" s="551" t="s">
        <v>648</v>
      </c>
      <c r="C53" s="547"/>
      <c r="D53" s="548"/>
      <c r="E53" s="72"/>
      <c r="F53" s="72"/>
      <c r="G53" s="72"/>
      <c r="H53" s="72"/>
      <c r="I53" s="72"/>
      <c r="J53" s="76">
        <f>I50-E50</f>
        <v>-3392019</v>
      </c>
    </row>
    <row r="54" spans="2:10" x14ac:dyDescent="0.25">
      <c r="B54" s="199"/>
      <c r="C54" s="197"/>
      <c r="D54" s="198"/>
      <c r="E54" s="60"/>
      <c r="F54" s="60"/>
      <c r="G54" s="60"/>
      <c r="H54" s="60"/>
      <c r="I54" s="60"/>
      <c r="J54" s="256"/>
    </row>
    <row r="55" spans="2:10" x14ac:dyDescent="0.25">
      <c r="B55" s="551" t="s">
        <v>306</v>
      </c>
      <c r="C55" s="547"/>
      <c r="D55" s="548"/>
      <c r="E55" s="200"/>
      <c r="F55" s="200"/>
      <c r="G55" s="200"/>
      <c r="H55" s="200"/>
      <c r="I55" s="200"/>
      <c r="J55" s="252"/>
    </row>
    <row r="56" spans="2:10" x14ac:dyDescent="0.25">
      <c r="B56" s="199"/>
      <c r="C56" s="549" t="s">
        <v>307</v>
      </c>
      <c r="D56" s="550"/>
      <c r="E56" s="200">
        <f>SUM(E57:E72)</f>
        <v>0</v>
      </c>
      <c r="F56" s="200">
        <f t="shared" ref="F56:J56" si="15">SUM(F57:F72)</f>
        <v>0</v>
      </c>
      <c r="G56" s="200">
        <f t="shared" si="15"/>
        <v>0</v>
      </c>
      <c r="H56" s="200">
        <f t="shared" si="15"/>
        <v>0</v>
      </c>
      <c r="I56" s="200">
        <f t="shared" si="15"/>
        <v>0</v>
      </c>
      <c r="J56" s="252">
        <f t="shared" si="15"/>
        <v>0</v>
      </c>
    </row>
    <row r="57" spans="2:10" x14ac:dyDescent="0.25">
      <c r="B57" s="552"/>
      <c r="C57" s="549"/>
      <c r="D57" s="198" t="s">
        <v>308</v>
      </c>
      <c r="E57" s="545">
        <v>0</v>
      </c>
      <c r="F57" s="545">
        <v>0</v>
      </c>
      <c r="G57" s="200">
        <f t="shared" ref="G57:G72" si="16">E57+F57</f>
        <v>0</v>
      </c>
      <c r="H57" s="545">
        <v>0</v>
      </c>
      <c r="I57" s="545">
        <v>0</v>
      </c>
      <c r="J57" s="252">
        <f t="shared" ref="J57:J72" si="17">I57-E57</f>
        <v>0</v>
      </c>
    </row>
    <row r="58" spans="2:10" x14ac:dyDescent="0.25">
      <c r="B58" s="552"/>
      <c r="C58" s="549"/>
      <c r="D58" s="198" t="s">
        <v>309</v>
      </c>
      <c r="E58" s="545"/>
      <c r="F58" s="545"/>
      <c r="G58" s="200">
        <f t="shared" si="16"/>
        <v>0</v>
      </c>
      <c r="H58" s="545"/>
      <c r="I58" s="545"/>
      <c r="J58" s="252">
        <f t="shared" si="17"/>
        <v>0</v>
      </c>
    </row>
    <row r="59" spans="2:10" x14ac:dyDescent="0.25">
      <c r="B59" s="552"/>
      <c r="C59" s="549"/>
      <c r="D59" s="198" t="s">
        <v>310</v>
      </c>
      <c r="E59" s="545">
        <v>0</v>
      </c>
      <c r="F59" s="545">
        <v>0</v>
      </c>
      <c r="G59" s="200">
        <f t="shared" si="16"/>
        <v>0</v>
      </c>
      <c r="H59" s="545">
        <v>0</v>
      </c>
      <c r="I59" s="545">
        <v>0</v>
      </c>
      <c r="J59" s="252">
        <f t="shared" si="17"/>
        <v>0</v>
      </c>
    </row>
    <row r="60" spans="2:10" x14ac:dyDescent="0.25">
      <c r="B60" s="552"/>
      <c r="C60" s="549"/>
      <c r="D60" s="198" t="s">
        <v>311</v>
      </c>
      <c r="E60" s="545"/>
      <c r="F60" s="545"/>
      <c r="G60" s="200">
        <f t="shared" si="16"/>
        <v>0</v>
      </c>
      <c r="H60" s="545"/>
      <c r="I60" s="545"/>
      <c r="J60" s="252">
        <f t="shared" si="17"/>
        <v>0</v>
      </c>
    </row>
    <row r="61" spans="2:10" x14ac:dyDescent="0.25">
      <c r="B61" s="552"/>
      <c r="C61" s="549"/>
      <c r="D61" s="198" t="s">
        <v>312</v>
      </c>
      <c r="E61" s="545">
        <v>0</v>
      </c>
      <c r="F61" s="545">
        <v>0</v>
      </c>
      <c r="G61" s="200">
        <f t="shared" si="16"/>
        <v>0</v>
      </c>
      <c r="H61" s="545">
        <v>0</v>
      </c>
      <c r="I61" s="545">
        <v>0</v>
      </c>
      <c r="J61" s="252">
        <f t="shared" si="17"/>
        <v>0</v>
      </c>
    </row>
    <row r="62" spans="2:10" x14ac:dyDescent="0.25">
      <c r="B62" s="552"/>
      <c r="C62" s="549"/>
      <c r="D62" s="198" t="s">
        <v>313</v>
      </c>
      <c r="E62" s="545"/>
      <c r="F62" s="545"/>
      <c r="G62" s="200">
        <f t="shared" si="16"/>
        <v>0</v>
      </c>
      <c r="H62" s="545"/>
      <c r="I62" s="545"/>
      <c r="J62" s="252">
        <f t="shared" si="17"/>
        <v>0</v>
      </c>
    </row>
    <row r="63" spans="2:10" x14ac:dyDescent="0.25">
      <c r="B63" s="552"/>
      <c r="C63" s="549"/>
      <c r="D63" s="198" t="s">
        <v>314</v>
      </c>
      <c r="E63" s="545">
        <v>0</v>
      </c>
      <c r="F63" s="545">
        <v>0</v>
      </c>
      <c r="G63" s="200">
        <f t="shared" si="16"/>
        <v>0</v>
      </c>
      <c r="H63" s="545">
        <v>0</v>
      </c>
      <c r="I63" s="545">
        <v>0</v>
      </c>
      <c r="J63" s="252">
        <f t="shared" si="17"/>
        <v>0</v>
      </c>
    </row>
    <row r="64" spans="2:10" x14ac:dyDescent="0.25">
      <c r="B64" s="552"/>
      <c r="C64" s="549"/>
      <c r="D64" s="198" t="s">
        <v>315</v>
      </c>
      <c r="E64" s="545"/>
      <c r="F64" s="545"/>
      <c r="G64" s="200">
        <f t="shared" si="16"/>
        <v>0</v>
      </c>
      <c r="H64" s="545"/>
      <c r="I64" s="545"/>
      <c r="J64" s="252">
        <f t="shared" si="17"/>
        <v>0</v>
      </c>
    </row>
    <row r="65" spans="2:10" x14ac:dyDescent="0.25">
      <c r="B65" s="552"/>
      <c r="C65" s="549"/>
      <c r="D65" s="198" t="s">
        <v>316</v>
      </c>
      <c r="E65" s="545">
        <v>0</v>
      </c>
      <c r="F65" s="545">
        <v>0</v>
      </c>
      <c r="G65" s="200">
        <f t="shared" si="16"/>
        <v>0</v>
      </c>
      <c r="H65" s="545">
        <v>0</v>
      </c>
      <c r="I65" s="545">
        <v>0</v>
      </c>
      <c r="J65" s="252">
        <f t="shared" si="17"/>
        <v>0</v>
      </c>
    </row>
    <row r="66" spans="2:10" x14ac:dyDescent="0.25">
      <c r="B66" s="199"/>
      <c r="C66" s="197"/>
      <c r="D66" s="198" t="s">
        <v>317</v>
      </c>
      <c r="E66" s="545"/>
      <c r="F66" s="545"/>
      <c r="G66" s="200">
        <f t="shared" si="16"/>
        <v>0</v>
      </c>
      <c r="H66" s="545"/>
      <c r="I66" s="545"/>
      <c r="J66" s="252">
        <f t="shared" si="17"/>
        <v>0</v>
      </c>
    </row>
    <row r="67" spans="2:10" x14ac:dyDescent="0.25">
      <c r="B67" s="552"/>
      <c r="C67" s="549"/>
      <c r="D67" s="198" t="s">
        <v>318</v>
      </c>
      <c r="E67" s="545">
        <v>0</v>
      </c>
      <c r="F67" s="545">
        <v>0</v>
      </c>
      <c r="G67" s="200">
        <f t="shared" si="16"/>
        <v>0</v>
      </c>
      <c r="H67" s="545">
        <v>0</v>
      </c>
      <c r="I67" s="545">
        <v>0</v>
      </c>
      <c r="J67" s="252">
        <f t="shared" si="17"/>
        <v>0</v>
      </c>
    </row>
    <row r="68" spans="2:10" x14ac:dyDescent="0.25">
      <c r="B68" s="552"/>
      <c r="C68" s="549"/>
      <c r="D68" s="198" t="s">
        <v>319</v>
      </c>
      <c r="E68" s="545"/>
      <c r="F68" s="545"/>
      <c r="G68" s="200">
        <f t="shared" si="16"/>
        <v>0</v>
      </c>
      <c r="H68" s="545"/>
      <c r="I68" s="545"/>
      <c r="J68" s="252">
        <f t="shared" si="17"/>
        <v>0</v>
      </c>
    </row>
    <row r="69" spans="2:10" x14ac:dyDescent="0.25">
      <c r="B69" s="552"/>
      <c r="C69" s="549"/>
      <c r="D69" s="198" t="s">
        <v>320</v>
      </c>
      <c r="E69" s="545">
        <v>0</v>
      </c>
      <c r="F69" s="545">
        <v>0</v>
      </c>
      <c r="G69" s="200">
        <f t="shared" si="16"/>
        <v>0</v>
      </c>
      <c r="H69" s="545">
        <v>0</v>
      </c>
      <c r="I69" s="545">
        <v>0</v>
      </c>
      <c r="J69" s="252">
        <f t="shared" si="17"/>
        <v>0</v>
      </c>
    </row>
    <row r="70" spans="2:10" x14ac:dyDescent="0.25">
      <c r="B70" s="552"/>
      <c r="C70" s="549"/>
      <c r="D70" s="198" t="s">
        <v>321</v>
      </c>
      <c r="E70" s="545"/>
      <c r="F70" s="545"/>
      <c r="G70" s="200">
        <f t="shared" si="16"/>
        <v>0</v>
      </c>
      <c r="H70" s="545"/>
      <c r="I70" s="545"/>
      <c r="J70" s="252">
        <f t="shared" si="17"/>
        <v>0</v>
      </c>
    </row>
    <row r="71" spans="2:10" x14ac:dyDescent="0.25">
      <c r="B71" s="552"/>
      <c r="C71" s="549"/>
      <c r="D71" s="198" t="s">
        <v>322</v>
      </c>
      <c r="E71" s="545">
        <v>0</v>
      </c>
      <c r="F71" s="545">
        <v>0</v>
      </c>
      <c r="G71" s="200">
        <f t="shared" si="16"/>
        <v>0</v>
      </c>
      <c r="H71" s="545">
        <v>0</v>
      </c>
      <c r="I71" s="545">
        <v>0</v>
      </c>
      <c r="J71" s="252">
        <f t="shared" si="17"/>
        <v>0</v>
      </c>
    </row>
    <row r="72" spans="2:10" x14ac:dyDescent="0.25">
      <c r="B72" s="552"/>
      <c r="C72" s="549"/>
      <c r="D72" s="198" t="s">
        <v>323</v>
      </c>
      <c r="E72" s="545"/>
      <c r="F72" s="545"/>
      <c r="G72" s="200">
        <f t="shared" si="16"/>
        <v>0</v>
      </c>
      <c r="H72" s="545"/>
      <c r="I72" s="545"/>
      <c r="J72" s="252">
        <f t="shared" si="17"/>
        <v>0</v>
      </c>
    </row>
    <row r="73" spans="2:10" x14ac:dyDescent="0.25">
      <c r="B73" s="199"/>
      <c r="C73" s="549" t="s">
        <v>324</v>
      </c>
      <c r="D73" s="550"/>
      <c r="E73" s="200">
        <f>SUM(E74:E77)</f>
        <v>0</v>
      </c>
      <c r="F73" s="200">
        <f t="shared" ref="F73:J73" si="18">SUM(F74:F77)</f>
        <v>0</v>
      </c>
      <c r="G73" s="200">
        <f t="shared" si="18"/>
        <v>0</v>
      </c>
      <c r="H73" s="200">
        <f t="shared" si="18"/>
        <v>0</v>
      </c>
      <c r="I73" s="200">
        <f t="shared" si="18"/>
        <v>0</v>
      </c>
      <c r="J73" s="252">
        <f t="shared" si="18"/>
        <v>0</v>
      </c>
    </row>
    <row r="74" spans="2:10" x14ac:dyDescent="0.25">
      <c r="B74" s="199"/>
      <c r="C74" s="197"/>
      <c r="D74" s="198" t="s">
        <v>325</v>
      </c>
      <c r="E74" s="200">
        <v>0</v>
      </c>
      <c r="F74" s="200">
        <v>0</v>
      </c>
      <c r="G74" s="200">
        <f t="shared" ref="G74:G77" si="19">E74+F74</f>
        <v>0</v>
      </c>
      <c r="H74" s="200">
        <v>0</v>
      </c>
      <c r="I74" s="200">
        <v>0</v>
      </c>
      <c r="J74" s="252">
        <f t="shared" ref="J74:J77" si="20">I74-E74</f>
        <v>0</v>
      </c>
    </row>
    <row r="75" spans="2:10" x14ac:dyDescent="0.25">
      <c r="B75" s="199"/>
      <c r="C75" s="197"/>
      <c r="D75" s="198" t="s">
        <v>326</v>
      </c>
      <c r="E75" s="200">
        <v>0</v>
      </c>
      <c r="F75" s="200">
        <v>0</v>
      </c>
      <c r="G75" s="200">
        <f t="shared" si="19"/>
        <v>0</v>
      </c>
      <c r="H75" s="200">
        <v>0</v>
      </c>
      <c r="I75" s="200">
        <v>0</v>
      </c>
      <c r="J75" s="252">
        <f t="shared" si="20"/>
        <v>0</v>
      </c>
    </row>
    <row r="76" spans="2:10" x14ac:dyDescent="0.25">
      <c r="B76" s="199"/>
      <c r="C76" s="197"/>
      <c r="D76" s="198" t="s">
        <v>327</v>
      </c>
      <c r="E76" s="200">
        <v>0</v>
      </c>
      <c r="F76" s="200">
        <v>0</v>
      </c>
      <c r="G76" s="200">
        <f t="shared" si="19"/>
        <v>0</v>
      </c>
      <c r="H76" s="200">
        <v>0</v>
      </c>
      <c r="I76" s="200">
        <v>0</v>
      </c>
      <c r="J76" s="252">
        <f t="shared" si="20"/>
        <v>0</v>
      </c>
    </row>
    <row r="77" spans="2:10" x14ac:dyDescent="0.25">
      <c r="B77" s="199"/>
      <c r="C77" s="197"/>
      <c r="D77" s="198" t="s">
        <v>328</v>
      </c>
      <c r="E77" s="200">
        <v>0</v>
      </c>
      <c r="F77" s="200">
        <v>0</v>
      </c>
      <c r="G77" s="200">
        <f t="shared" si="19"/>
        <v>0</v>
      </c>
      <c r="H77" s="200">
        <v>0</v>
      </c>
      <c r="I77" s="200">
        <v>0</v>
      </c>
      <c r="J77" s="252">
        <f t="shared" si="20"/>
        <v>0</v>
      </c>
    </row>
    <row r="78" spans="2:10" x14ac:dyDescent="0.25">
      <c r="B78" s="199"/>
      <c r="C78" s="549" t="s">
        <v>329</v>
      </c>
      <c r="D78" s="550"/>
      <c r="E78" s="200">
        <f>SUM(E79:E81)</f>
        <v>0</v>
      </c>
      <c r="F78" s="200">
        <f t="shared" ref="F78:J78" si="21">SUM(F79:F81)</f>
        <v>0</v>
      </c>
      <c r="G78" s="200">
        <f t="shared" si="21"/>
        <v>0</v>
      </c>
      <c r="H78" s="200">
        <f t="shared" si="21"/>
        <v>0</v>
      </c>
      <c r="I78" s="200">
        <f t="shared" si="21"/>
        <v>0</v>
      </c>
      <c r="J78" s="252">
        <f t="shared" si="21"/>
        <v>0</v>
      </c>
    </row>
    <row r="79" spans="2:10" x14ac:dyDescent="0.25">
      <c r="B79" s="552"/>
      <c r="C79" s="549"/>
      <c r="D79" s="198" t="s">
        <v>330</v>
      </c>
      <c r="E79" s="545">
        <v>0</v>
      </c>
      <c r="F79" s="545">
        <v>0</v>
      </c>
      <c r="G79" s="200">
        <f t="shared" ref="G79:G85" si="22">E79+F79</f>
        <v>0</v>
      </c>
      <c r="H79" s="545">
        <v>0</v>
      </c>
      <c r="I79" s="545">
        <v>0</v>
      </c>
      <c r="J79" s="252">
        <f t="shared" ref="J79:J85" si="23">I79-E79</f>
        <v>0</v>
      </c>
    </row>
    <row r="80" spans="2:10" x14ac:dyDescent="0.25">
      <c r="B80" s="552"/>
      <c r="C80" s="549"/>
      <c r="D80" s="198" t="s">
        <v>331</v>
      </c>
      <c r="E80" s="545"/>
      <c r="F80" s="545"/>
      <c r="G80" s="200">
        <f t="shared" si="22"/>
        <v>0</v>
      </c>
      <c r="H80" s="545"/>
      <c r="I80" s="545"/>
      <c r="J80" s="252">
        <f t="shared" si="23"/>
        <v>0</v>
      </c>
    </row>
    <row r="81" spans="2:10" x14ac:dyDescent="0.25">
      <c r="B81" s="199"/>
      <c r="C81" s="197"/>
      <c r="D81" s="198" t="s">
        <v>332</v>
      </c>
      <c r="E81" s="200">
        <v>0</v>
      </c>
      <c r="F81" s="200">
        <v>0</v>
      </c>
      <c r="G81" s="200">
        <f t="shared" si="22"/>
        <v>0</v>
      </c>
      <c r="H81" s="200">
        <v>0</v>
      </c>
      <c r="I81" s="200">
        <v>0</v>
      </c>
      <c r="J81" s="252">
        <f t="shared" si="23"/>
        <v>0</v>
      </c>
    </row>
    <row r="82" spans="2:10" x14ac:dyDescent="0.25">
      <c r="B82" s="552"/>
      <c r="C82" s="549" t="s">
        <v>333</v>
      </c>
      <c r="D82" s="550"/>
      <c r="E82" s="545">
        <v>0</v>
      </c>
      <c r="F82" s="545">
        <v>0</v>
      </c>
      <c r="G82" s="200">
        <f t="shared" si="22"/>
        <v>0</v>
      </c>
      <c r="H82" s="545">
        <v>0</v>
      </c>
      <c r="I82" s="545">
        <v>0</v>
      </c>
      <c r="J82" s="252">
        <f t="shared" si="23"/>
        <v>0</v>
      </c>
    </row>
    <row r="83" spans="2:10" x14ac:dyDescent="0.25">
      <c r="B83" s="552"/>
      <c r="C83" s="549" t="s">
        <v>334</v>
      </c>
      <c r="D83" s="550"/>
      <c r="E83" s="545"/>
      <c r="F83" s="545"/>
      <c r="G83" s="200">
        <f t="shared" si="22"/>
        <v>0</v>
      </c>
      <c r="H83" s="545"/>
      <c r="I83" s="545"/>
      <c r="J83" s="252">
        <f t="shared" si="23"/>
        <v>0</v>
      </c>
    </row>
    <row r="84" spans="2:10" x14ac:dyDescent="0.25">
      <c r="B84" s="199"/>
      <c r="C84" s="549" t="s">
        <v>335</v>
      </c>
      <c r="D84" s="550"/>
      <c r="E84" s="200">
        <v>0</v>
      </c>
      <c r="F84" s="200">
        <v>0</v>
      </c>
      <c r="G84" s="200">
        <f t="shared" si="22"/>
        <v>0</v>
      </c>
      <c r="H84" s="200">
        <v>0</v>
      </c>
      <c r="I84" s="200">
        <v>0</v>
      </c>
      <c r="J84" s="252">
        <f t="shared" si="23"/>
        <v>0</v>
      </c>
    </row>
    <row r="85" spans="2:10" x14ac:dyDescent="0.25">
      <c r="B85" s="199"/>
      <c r="C85" s="549"/>
      <c r="D85" s="550"/>
      <c r="E85" s="60"/>
      <c r="F85" s="60"/>
      <c r="G85" s="200">
        <f t="shared" si="22"/>
        <v>0</v>
      </c>
      <c r="H85" s="200"/>
      <c r="I85" s="200"/>
      <c r="J85" s="252">
        <f t="shared" si="23"/>
        <v>0</v>
      </c>
    </row>
    <row r="86" spans="2:10" x14ac:dyDescent="0.25">
      <c r="B86" s="551" t="s">
        <v>646</v>
      </c>
      <c r="C86" s="547"/>
      <c r="D86" s="548"/>
      <c r="E86" s="190">
        <f>E56+E73+E78+E82+E84</f>
        <v>0</v>
      </c>
      <c r="F86" s="190">
        <f t="shared" ref="F86:J86" si="24">F56+F73+F78+F82+F84</f>
        <v>0</v>
      </c>
      <c r="G86" s="190">
        <f t="shared" si="24"/>
        <v>0</v>
      </c>
      <c r="H86" s="190">
        <f t="shared" si="24"/>
        <v>0</v>
      </c>
      <c r="I86" s="190">
        <f t="shared" si="24"/>
        <v>0</v>
      </c>
      <c r="J86" s="191">
        <f t="shared" si="24"/>
        <v>0</v>
      </c>
    </row>
    <row r="87" spans="2:10" x14ac:dyDescent="0.25">
      <c r="B87" s="199"/>
      <c r="C87" s="549"/>
      <c r="D87" s="550"/>
      <c r="E87" s="60"/>
      <c r="F87" s="60"/>
      <c r="G87" s="60"/>
      <c r="H87" s="60"/>
      <c r="I87" s="60"/>
      <c r="J87" s="256"/>
    </row>
    <row r="88" spans="2:10" x14ac:dyDescent="0.25">
      <c r="B88" s="551" t="s">
        <v>336</v>
      </c>
      <c r="C88" s="547"/>
      <c r="D88" s="548"/>
      <c r="E88" s="73">
        <f>E89</f>
        <v>0</v>
      </c>
      <c r="F88" s="73">
        <f t="shared" ref="F88:J88" si="25">F89</f>
        <v>0</v>
      </c>
      <c r="G88" s="73">
        <f t="shared" si="25"/>
        <v>0</v>
      </c>
      <c r="H88" s="73">
        <f t="shared" si="25"/>
        <v>0</v>
      </c>
      <c r="I88" s="73">
        <f t="shared" si="25"/>
        <v>0</v>
      </c>
      <c r="J88" s="257">
        <f t="shared" si="25"/>
        <v>0</v>
      </c>
    </row>
    <row r="89" spans="2:10" x14ac:dyDescent="0.25">
      <c r="B89" s="199"/>
      <c r="C89" s="549" t="s">
        <v>337</v>
      </c>
      <c r="D89" s="550"/>
      <c r="E89" s="200">
        <v>0</v>
      </c>
      <c r="F89" s="200">
        <v>0</v>
      </c>
      <c r="G89" s="200">
        <f t="shared" ref="G89" si="26">E89+F89</f>
        <v>0</v>
      </c>
      <c r="H89" s="200">
        <v>0</v>
      </c>
      <c r="I89" s="200">
        <v>0</v>
      </c>
      <c r="J89" s="252">
        <f t="shared" ref="J89" si="27">I89-E89</f>
        <v>0</v>
      </c>
    </row>
    <row r="90" spans="2:10" x14ac:dyDescent="0.25">
      <c r="B90" s="199"/>
      <c r="C90" s="549"/>
      <c r="D90" s="550"/>
      <c r="E90" s="200"/>
      <c r="F90" s="200"/>
      <c r="G90" s="200"/>
      <c r="H90" s="200"/>
      <c r="I90" s="200"/>
      <c r="J90" s="252"/>
    </row>
    <row r="91" spans="2:10" x14ac:dyDescent="0.25">
      <c r="B91" s="551" t="s">
        <v>338</v>
      </c>
      <c r="C91" s="547"/>
      <c r="D91" s="548"/>
      <c r="E91" s="73">
        <f t="shared" ref="E91:J91" si="28">E50+E86+E88</f>
        <v>14294990</v>
      </c>
      <c r="F91" s="73">
        <f t="shared" si="28"/>
        <v>548729</v>
      </c>
      <c r="G91" s="73">
        <f t="shared" si="28"/>
        <v>14843719</v>
      </c>
      <c r="H91" s="73">
        <f t="shared" si="28"/>
        <v>10902971</v>
      </c>
      <c r="I91" s="73">
        <f t="shared" si="28"/>
        <v>10902971</v>
      </c>
      <c r="J91" s="257">
        <f t="shared" si="28"/>
        <v>-3392019</v>
      </c>
    </row>
    <row r="92" spans="2:10" x14ac:dyDescent="0.25">
      <c r="B92" s="199"/>
      <c r="C92" s="549"/>
      <c r="D92" s="550"/>
      <c r="E92" s="200"/>
      <c r="F92" s="200"/>
      <c r="G92" s="200"/>
      <c r="H92" s="200"/>
      <c r="I92" s="200"/>
      <c r="J92" s="252"/>
    </row>
    <row r="93" spans="2:10" x14ac:dyDescent="0.25">
      <c r="B93" s="199"/>
      <c r="C93" s="547" t="s">
        <v>339</v>
      </c>
      <c r="D93" s="548"/>
      <c r="E93" s="200"/>
      <c r="F93" s="200"/>
      <c r="G93" s="200"/>
      <c r="H93" s="200"/>
      <c r="I93" s="200"/>
      <c r="J93" s="252"/>
    </row>
    <row r="94" spans="2:10" x14ac:dyDescent="0.25">
      <c r="B94" s="552"/>
      <c r="C94" s="549" t="s">
        <v>340</v>
      </c>
      <c r="D94" s="550"/>
      <c r="E94" s="545">
        <v>0</v>
      </c>
      <c r="F94" s="545">
        <v>0</v>
      </c>
      <c r="G94" s="545">
        <f>E94+F94</f>
        <v>0</v>
      </c>
      <c r="H94" s="545">
        <v>0</v>
      </c>
      <c r="I94" s="545">
        <v>0</v>
      </c>
      <c r="J94" s="546">
        <v>0</v>
      </c>
    </row>
    <row r="95" spans="2:10" x14ac:dyDescent="0.25">
      <c r="B95" s="552"/>
      <c r="C95" s="549" t="s">
        <v>341</v>
      </c>
      <c r="D95" s="550"/>
      <c r="E95" s="545"/>
      <c r="F95" s="545"/>
      <c r="G95" s="545"/>
      <c r="H95" s="545"/>
      <c r="I95" s="545"/>
      <c r="J95" s="546"/>
    </row>
    <row r="96" spans="2:10" x14ac:dyDescent="0.25">
      <c r="B96" s="552"/>
      <c r="C96" s="549" t="s">
        <v>342</v>
      </c>
      <c r="D96" s="550"/>
      <c r="E96" s="545">
        <v>0</v>
      </c>
      <c r="F96" s="545">
        <v>0</v>
      </c>
      <c r="G96" s="545">
        <v>0</v>
      </c>
      <c r="H96" s="545">
        <v>0</v>
      </c>
      <c r="I96" s="545">
        <v>0</v>
      </c>
      <c r="J96" s="546">
        <v>0</v>
      </c>
    </row>
    <row r="97" spans="2:10" x14ac:dyDescent="0.25">
      <c r="B97" s="552"/>
      <c r="C97" s="549" t="s">
        <v>343</v>
      </c>
      <c r="D97" s="550"/>
      <c r="E97" s="545"/>
      <c r="F97" s="545"/>
      <c r="G97" s="545"/>
      <c r="H97" s="545"/>
      <c r="I97" s="545"/>
      <c r="J97" s="546"/>
    </row>
    <row r="98" spans="2:10" x14ac:dyDescent="0.25">
      <c r="B98" s="552"/>
      <c r="C98" s="549" t="s">
        <v>256</v>
      </c>
      <c r="D98" s="550"/>
      <c r="E98" s="545"/>
      <c r="F98" s="545"/>
      <c r="G98" s="545"/>
      <c r="H98" s="545"/>
      <c r="I98" s="545"/>
      <c r="J98" s="546"/>
    </row>
    <row r="99" spans="2:10" x14ac:dyDescent="0.25">
      <c r="B99" s="199"/>
      <c r="C99" s="547" t="s">
        <v>647</v>
      </c>
      <c r="D99" s="548"/>
      <c r="E99" s="71">
        <f>E94+E96</f>
        <v>0</v>
      </c>
      <c r="F99" s="71">
        <f t="shared" ref="F99:J99" si="29">F94+F96</f>
        <v>0</v>
      </c>
      <c r="G99" s="71">
        <f t="shared" si="29"/>
        <v>0</v>
      </c>
      <c r="H99" s="71">
        <f t="shared" si="29"/>
        <v>0</v>
      </c>
      <c r="I99" s="71">
        <f t="shared" si="29"/>
        <v>0</v>
      </c>
      <c r="J99" s="76">
        <f t="shared" si="29"/>
        <v>0</v>
      </c>
    </row>
    <row r="100" spans="2:10" ht="15.75" thickBot="1" x14ac:dyDescent="0.3">
      <c r="B100" s="80"/>
      <c r="C100" s="543"/>
      <c r="D100" s="544"/>
      <c r="E100" s="258"/>
      <c r="F100" s="258"/>
      <c r="G100" s="258"/>
      <c r="H100" s="258"/>
      <c r="I100" s="258"/>
      <c r="J100" s="259"/>
    </row>
    <row r="101" spans="2:10" x14ac:dyDescent="0.25">
      <c r="E101" s="68"/>
      <c r="F101" s="68"/>
      <c r="G101" s="68"/>
      <c r="H101" s="68"/>
      <c r="I101" s="68"/>
      <c r="J101" s="68"/>
    </row>
    <row r="102" spans="2:10" x14ac:dyDescent="0.25">
      <c r="E102" s="68"/>
      <c r="F102" s="68"/>
      <c r="G102" s="68"/>
      <c r="H102" s="68"/>
      <c r="I102" s="68"/>
      <c r="J102" s="68"/>
    </row>
    <row r="103" spans="2:10" x14ac:dyDescent="0.25">
      <c r="E103" s="68"/>
      <c r="F103" s="68"/>
      <c r="G103" s="68"/>
      <c r="H103" s="68"/>
      <c r="I103" s="68"/>
      <c r="J103" s="68"/>
    </row>
    <row r="104" spans="2:10" x14ac:dyDescent="0.25">
      <c r="E104" s="68"/>
      <c r="F104" s="68"/>
      <c r="G104" s="68"/>
      <c r="H104" s="68"/>
      <c r="I104" s="68"/>
      <c r="J104" s="68"/>
    </row>
    <row r="105" spans="2:10" ht="9.75" customHeight="1" x14ac:dyDescent="0.25">
      <c r="B105" s="329" t="s">
        <v>790</v>
      </c>
      <c r="C105" s="310"/>
      <c r="D105" s="310"/>
      <c r="E105" s="329" t="s">
        <v>791</v>
      </c>
      <c r="F105" s="363"/>
      <c r="G105" s="363"/>
      <c r="H105" s="330" t="s">
        <v>792</v>
      </c>
      <c r="I105" s="362"/>
      <c r="J105" s="68"/>
    </row>
    <row r="106" spans="2:10" x14ac:dyDescent="0.25">
      <c r="B106" s="329" t="s">
        <v>793</v>
      </c>
      <c r="C106" s="310"/>
      <c r="D106" s="310"/>
      <c r="E106" s="329" t="s">
        <v>794</v>
      </c>
      <c r="F106" s="363"/>
      <c r="G106" s="363"/>
      <c r="H106" s="329" t="s">
        <v>795</v>
      </c>
      <c r="I106" s="362"/>
      <c r="J106" s="68"/>
    </row>
    <row r="107" spans="2:10" x14ac:dyDescent="0.25">
      <c r="E107" s="68"/>
      <c r="F107" s="68"/>
      <c r="G107" s="68"/>
      <c r="H107" s="68"/>
      <c r="I107" s="68"/>
      <c r="J107" s="68"/>
    </row>
    <row r="108" spans="2:10" x14ac:dyDescent="0.25">
      <c r="E108" s="68"/>
      <c r="F108" s="68"/>
      <c r="G108" s="68"/>
      <c r="H108" s="68"/>
      <c r="I108" s="68"/>
      <c r="J108" s="68"/>
    </row>
    <row r="109" spans="2:10" x14ac:dyDescent="0.25">
      <c r="E109" s="68"/>
      <c r="F109" s="68"/>
      <c r="G109" s="68"/>
      <c r="H109" s="68"/>
      <c r="I109" s="68"/>
      <c r="J109" s="68"/>
    </row>
    <row r="110" spans="2:10" x14ac:dyDescent="0.25">
      <c r="E110" s="68"/>
      <c r="F110" s="68"/>
      <c r="G110" s="68"/>
      <c r="H110" s="68"/>
      <c r="I110" s="68"/>
      <c r="J110" s="68"/>
    </row>
    <row r="111" spans="2:10" x14ac:dyDescent="0.25">
      <c r="E111" s="68"/>
      <c r="F111" s="68"/>
      <c r="G111" s="68"/>
      <c r="H111" s="68"/>
      <c r="I111" s="68"/>
      <c r="J111" s="68"/>
    </row>
    <row r="112" spans="2:10" x14ac:dyDescent="0.25">
      <c r="E112" s="68"/>
      <c r="F112" s="68"/>
      <c r="G112" s="68"/>
      <c r="H112" s="68"/>
      <c r="I112" s="68"/>
      <c r="J112" s="68"/>
    </row>
  </sheetData>
  <mergeCells count="137">
    <mergeCell ref="G10:G11"/>
    <mergeCell ref="H10:H11"/>
    <mergeCell ref="I10:I11"/>
    <mergeCell ref="B12:D12"/>
    <mergeCell ref="B13:D13"/>
    <mergeCell ref="C14:D14"/>
    <mergeCell ref="B5:J5"/>
    <mergeCell ref="B6:J6"/>
    <mergeCell ref="B7:J7"/>
    <mergeCell ref="B8:J8"/>
    <mergeCell ref="B9:D9"/>
    <mergeCell ref="E9:I9"/>
    <mergeCell ref="J9:J11"/>
    <mergeCell ref="B10:D10"/>
    <mergeCell ref="B11:D11"/>
    <mergeCell ref="E10:E11"/>
    <mergeCell ref="B33:B34"/>
    <mergeCell ref="C33:C34"/>
    <mergeCell ref="B21:B22"/>
    <mergeCell ref="C21:D21"/>
    <mergeCell ref="C22:D22"/>
    <mergeCell ref="C15:D15"/>
    <mergeCell ref="C16:D16"/>
    <mergeCell ref="C17:D17"/>
    <mergeCell ref="C18:D18"/>
    <mergeCell ref="C19:D19"/>
    <mergeCell ref="C20:D20"/>
    <mergeCell ref="B53:D53"/>
    <mergeCell ref="I57:I58"/>
    <mergeCell ref="C42:D42"/>
    <mergeCell ref="C44:D44"/>
    <mergeCell ref="C46:D46"/>
    <mergeCell ref="B50:D50"/>
    <mergeCell ref="B51:D51"/>
    <mergeCell ref="B52:D52"/>
    <mergeCell ref="J35:J36"/>
    <mergeCell ref="B35:B36"/>
    <mergeCell ref="C35:D35"/>
    <mergeCell ref="C36:D36"/>
    <mergeCell ref="E35:E36"/>
    <mergeCell ref="F35:F36"/>
    <mergeCell ref="G35:G36"/>
    <mergeCell ref="H35:H36"/>
    <mergeCell ref="I35:I36"/>
    <mergeCell ref="I59:I60"/>
    <mergeCell ref="I61:I62"/>
    <mergeCell ref="B55:D55"/>
    <mergeCell ref="C56:D56"/>
    <mergeCell ref="B57:B58"/>
    <mergeCell ref="C57:C58"/>
    <mergeCell ref="E57:E58"/>
    <mergeCell ref="F57:F58"/>
    <mergeCell ref="H57:H58"/>
    <mergeCell ref="B63:B65"/>
    <mergeCell ref="C63:C65"/>
    <mergeCell ref="B61:B62"/>
    <mergeCell ref="C61:C62"/>
    <mergeCell ref="E61:E62"/>
    <mergeCell ref="F61:F62"/>
    <mergeCell ref="H61:H62"/>
    <mergeCell ref="B59:B60"/>
    <mergeCell ref="C59:C60"/>
    <mergeCell ref="E59:E60"/>
    <mergeCell ref="F59:F60"/>
    <mergeCell ref="H59:H60"/>
    <mergeCell ref="I67:I68"/>
    <mergeCell ref="B69:B70"/>
    <mergeCell ref="C69:C70"/>
    <mergeCell ref="E69:E70"/>
    <mergeCell ref="F69:F70"/>
    <mergeCell ref="H69:H70"/>
    <mergeCell ref="I69:I70"/>
    <mergeCell ref="B67:B68"/>
    <mergeCell ref="C67:C68"/>
    <mergeCell ref="E67:E68"/>
    <mergeCell ref="F67:F68"/>
    <mergeCell ref="H67:H68"/>
    <mergeCell ref="H82:H83"/>
    <mergeCell ref="I82:I83"/>
    <mergeCell ref="I71:I72"/>
    <mergeCell ref="C73:D73"/>
    <mergeCell ref="C78:D78"/>
    <mergeCell ref="B79:B80"/>
    <mergeCell ref="C79:C80"/>
    <mergeCell ref="E79:E80"/>
    <mergeCell ref="F79:F80"/>
    <mergeCell ref="H79:H80"/>
    <mergeCell ref="B71:B72"/>
    <mergeCell ref="C71:C72"/>
    <mergeCell ref="E71:E72"/>
    <mergeCell ref="F71:F72"/>
    <mergeCell ref="H71:H72"/>
    <mergeCell ref="I79:I80"/>
    <mergeCell ref="B91:D91"/>
    <mergeCell ref="C84:D84"/>
    <mergeCell ref="C85:D85"/>
    <mergeCell ref="B86:D86"/>
    <mergeCell ref="B82:B83"/>
    <mergeCell ref="C82:D82"/>
    <mergeCell ref="C83:D83"/>
    <mergeCell ref="E82:E83"/>
    <mergeCell ref="F82:F83"/>
    <mergeCell ref="B96:B98"/>
    <mergeCell ref="C96:D96"/>
    <mergeCell ref="C97:D97"/>
    <mergeCell ref="C98:D98"/>
    <mergeCell ref="E96:E98"/>
    <mergeCell ref="C92:D92"/>
    <mergeCell ref="C93:D93"/>
    <mergeCell ref="B94:B95"/>
    <mergeCell ref="C94:D94"/>
    <mergeCell ref="C95:D95"/>
    <mergeCell ref="E94:E95"/>
    <mergeCell ref="C100:D100"/>
    <mergeCell ref="F96:F98"/>
    <mergeCell ref="G96:G98"/>
    <mergeCell ref="H96:H98"/>
    <mergeCell ref="I96:I98"/>
    <mergeCell ref="J96:J98"/>
    <mergeCell ref="E63:E64"/>
    <mergeCell ref="F63:F64"/>
    <mergeCell ref="E65:E66"/>
    <mergeCell ref="F65:F66"/>
    <mergeCell ref="H63:H64"/>
    <mergeCell ref="I63:I64"/>
    <mergeCell ref="H65:H66"/>
    <mergeCell ref="I65:I66"/>
    <mergeCell ref="C99:D99"/>
    <mergeCell ref="F94:F95"/>
    <mergeCell ref="G94:G95"/>
    <mergeCell ref="H94:H95"/>
    <mergeCell ref="I94:I95"/>
    <mergeCell ref="J94:J95"/>
    <mergeCell ref="C87:D87"/>
    <mergeCell ref="B88:D88"/>
    <mergeCell ref="C89:D89"/>
    <mergeCell ref="C90:D90"/>
  </mergeCells>
  <printOptions horizontalCentered="1"/>
  <pageMargins left="0.39370078740157483" right="0" top="0.39370078740157483" bottom="0" header="0" footer="0"/>
  <pageSetup scale="4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1"/>
  <sheetViews>
    <sheetView tabSelected="1" topLeftCell="B32" zoomScale="160" zoomScaleNormal="160" workbookViewId="0">
      <selection activeCell="G40" sqref="G40"/>
    </sheetView>
  </sheetViews>
  <sheetFormatPr baseColWidth="10" defaultRowHeight="15" x14ac:dyDescent="0.25"/>
  <cols>
    <col min="2" max="2" width="4.5703125" customWidth="1"/>
    <col min="3" max="3" width="46.28515625" customWidth="1"/>
  </cols>
  <sheetData>
    <row r="1" spans="2:9" x14ac:dyDescent="0.25">
      <c r="B1" s="5" t="s">
        <v>796</v>
      </c>
    </row>
    <row r="3" spans="2:9" ht="15.75" thickBot="1" x14ac:dyDescent="0.3"/>
    <row r="4" spans="2:9" x14ac:dyDescent="0.25">
      <c r="B4" s="584" t="s">
        <v>636</v>
      </c>
      <c r="C4" s="585"/>
      <c r="D4" s="585"/>
      <c r="E4" s="585"/>
      <c r="F4" s="585"/>
      <c r="G4" s="585"/>
      <c r="H4" s="585"/>
      <c r="I4" s="586"/>
    </row>
    <row r="5" spans="2:9" x14ac:dyDescent="0.25">
      <c r="B5" s="587" t="s">
        <v>345</v>
      </c>
      <c r="C5" s="588"/>
      <c r="D5" s="588"/>
      <c r="E5" s="588"/>
      <c r="F5" s="588"/>
      <c r="G5" s="588"/>
      <c r="H5" s="588"/>
      <c r="I5" s="589"/>
    </row>
    <row r="6" spans="2:9" x14ac:dyDescent="0.25">
      <c r="B6" s="587" t="s">
        <v>346</v>
      </c>
      <c r="C6" s="588"/>
      <c r="D6" s="588"/>
      <c r="E6" s="588"/>
      <c r="F6" s="588"/>
      <c r="G6" s="588"/>
      <c r="H6" s="588"/>
      <c r="I6" s="589"/>
    </row>
    <row r="7" spans="2:9" x14ac:dyDescent="0.25">
      <c r="B7" s="587" t="s">
        <v>812</v>
      </c>
      <c r="C7" s="588"/>
      <c r="D7" s="588"/>
      <c r="E7" s="588"/>
      <c r="F7" s="588"/>
      <c r="G7" s="588"/>
      <c r="H7" s="588"/>
      <c r="I7" s="589"/>
    </row>
    <row r="8" spans="2:9" x14ac:dyDescent="0.25">
      <c r="B8" s="590" t="s">
        <v>2</v>
      </c>
      <c r="C8" s="591"/>
      <c r="D8" s="591"/>
      <c r="E8" s="591"/>
      <c r="F8" s="591"/>
      <c r="G8" s="591"/>
      <c r="H8" s="591"/>
      <c r="I8" s="592"/>
    </row>
    <row r="9" spans="2:9" x14ac:dyDescent="0.25">
      <c r="B9" s="593" t="s">
        <v>3</v>
      </c>
      <c r="C9" s="594"/>
      <c r="D9" s="597" t="s">
        <v>347</v>
      </c>
      <c r="E9" s="598"/>
      <c r="F9" s="598"/>
      <c r="G9" s="598"/>
      <c r="H9" s="599"/>
      <c r="I9" s="364" t="s">
        <v>348</v>
      </c>
    </row>
    <row r="10" spans="2:9" x14ac:dyDescent="0.25">
      <c r="B10" s="587"/>
      <c r="C10" s="595"/>
      <c r="D10" s="365" t="s">
        <v>248</v>
      </c>
      <c r="E10" s="365" t="s">
        <v>268</v>
      </c>
      <c r="F10" s="600" t="s">
        <v>270</v>
      </c>
      <c r="G10" s="600" t="s">
        <v>232</v>
      </c>
      <c r="H10" s="600" t="s">
        <v>234</v>
      </c>
      <c r="I10" s="366" t="s">
        <v>349</v>
      </c>
    </row>
    <row r="11" spans="2:9" x14ac:dyDescent="0.25">
      <c r="B11" s="590"/>
      <c r="C11" s="596"/>
      <c r="D11" s="367" t="s">
        <v>350</v>
      </c>
      <c r="E11" s="368" t="s">
        <v>269</v>
      </c>
      <c r="F11" s="601"/>
      <c r="G11" s="601"/>
      <c r="H11" s="601"/>
      <c r="I11" s="369"/>
    </row>
    <row r="12" spans="2:9" x14ac:dyDescent="0.25">
      <c r="B12" s="602" t="s">
        <v>351</v>
      </c>
      <c r="C12" s="603"/>
      <c r="D12" s="370">
        <f>D13+D21+D32+D43+D54+D65+D69+D79+D83</f>
        <v>14294990</v>
      </c>
      <c r="E12" s="371">
        <f>E13+E21+E32+E43+E54+E65+E69+E79+E83</f>
        <v>548728</v>
      </c>
      <c r="F12" s="372">
        <f>D12+E12</f>
        <v>14843718</v>
      </c>
      <c r="G12" s="372">
        <f>G13+G21+G32+G43+G54+G65+G69+G79+G83</f>
        <v>9785318</v>
      </c>
      <c r="H12" s="372">
        <f t="shared" ref="H12:I12" si="0">H13+H21+H32+H43+H54+H65+H69+H79+H83</f>
        <v>9785318</v>
      </c>
      <c r="I12" s="373">
        <f t="shared" si="0"/>
        <v>5058400</v>
      </c>
    </row>
    <row r="13" spans="2:9" x14ac:dyDescent="0.25">
      <c r="B13" s="576" t="s">
        <v>352</v>
      </c>
      <c r="C13" s="583"/>
      <c r="D13" s="417">
        <f>SUM(D14:D20)</f>
        <v>8338114</v>
      </c>
      <c r="E13" s="418">
        <f t="shared" ref="E13:I13" si="1">SUM(E14:E20)</f>
        <v>293528</v>
      </c>
      <c r="F13" s="419">
        <f>D13+E13</f>
        <v>8631642</v>
      </c>
      <c r="G13" s="420">
        <f t="shared" si="1"/>
        <v>5377253</v>
      </c>
      <c r="H13" s="420">
        <f t="shared" si="1"/>
        <v>5377253</v>
      </c>
      <c r="I13" s="421">
        <f t="shared" si="1"/>
        <v>3254389</v>
      </c>
    </row>
    <row r="14" spans="2:9" x14ac:dyDescent="0.25">
      <c r="B14" s="377"/>
      <c r="C14" s="378" t="s">
        <v>353</v>
      </c>
      <c r="D14" s="379">
        <v>4394001</v>
      </c>
      <c r="E14" s="380">
        <v>149104</v>
      </c>
      <c r="F14" s="381">
        <f t="shared" ref="F14:F20" si="2">D14+E14</f>
        <v>4543105</v>
      </c>
      <c r="G14" s="381">
        <v>3301803</v>
      </c>
      <c r="H14" s="381">
        <f>G14</f>
        <v>3301803</v>
      </c>
      <c r="I14" s="382">
        <f t="shared" ref="I14:I77" si="3">F14-G14</f>
        <v>1241302</v>
      </c>
    </row>
    <row r="15" spans="2:9" x14ac:dyDescent="0.25">
      <c r="B15" s="377"/>
      <c r="C15" s="378" t="s">
        <v>354</v>
      </c>
      <c r="D15" s="383">
        <v>328524</v>
      </c>
      <c r="E15" s="384">
        <v>100000</v>
      </c>
      <c r="F15" s="381">
        <f t="shared" si="2"/>
        <v>428524</v>
      </c>
      <c r="G15" s="381">
        <v>324232</v>
      </c>
      <c r="H15" s="406">
        <f t="shared" ref="H15:H20" si="4">G15</f>
        <v>324232</v>
      </c>
      <c r="I15" s="382">
        <f t="shared" si="3"/>
        <v>104292</v>
      </c>
    </row>
    <row r="16" spans="2:9" x14ac:dyDescent="0.25">
      <c r="B16" s="377"/>
      <c r="C16" s="378" t="s">
        <v>355</v>
      </c>
      <c r="D16" s="383">
        <v>756334</v>
      </c>
      <c r="E16" s="384">
        <v>24851</v>
      </c>
      <c r="F16" s="381">
        <f t="shared" si="2"/>
        <v>781185</v>
      </c>
      <c r="G16" s="381">
        <v>92599</v>
      </c>
      <c r="H16" s="406">
        <f t="shared" si="4"/>
        <v>92599</v>
      </c>
      <c r="I16" s="382">
        <f t="shared" si="3"/>
        <v>688586</v>
      </c>
    </row>
    <row r="17" spans="2:9" x14ac:dyDescent="0.25">
      <c r="B17" s="377"/>
      <c r="C17" s="378" t="s">
        <v>356</v>
      </c>
      <c r="D17" s="383">
        <v>1245649</v>
      </c>
      <c r="E17" s="384">
        <v>33548</v>
      </c>
      <c r="F17" s="381">
        <f t="shared" si="2"/>
        <v>1279197</v>
      </c>
      <c r="G17" s="381">
        <v>898823</v>
      </c>
      <c r="H17" s="406">
        <f>G17</f>
        <v>898823</v>
      </c>
      <c r="I17" s="382">
        <f t="shared" si="3"/>
        <v>380374</v>
      </c>
    </row>
    <row r="18" spans="2:9" x14ac:dyDescent="0.25">
      <c r="B18" s="377"/>
      <c r="C18" s="378" t="s">
        <v>357</v>
      </c>
      <c r="D18" s="383">
        <v>264960</v>
      </c>
      <c r="E18" s="384">
        <v>0</v>
      </c>
      <c r="F18" s="381">
        <f t="shared" si="2"/>
        <v>264960</v>
      </c>
      <c r="G18" s="381">
        <v>197064</v>
      </c>
      <c r="H18" s="406">
        <f t="shared" si="4"/>
        <v>197064</v>
      </c>
      <c r="I18" s="382">
        <f t="shared" si="3"/>
        <v>67896</v>
      </c>
    </row>
    <row r="19" spans="2:9" x14ac:dyDescent="0.25">
      <c r="B19" s="377"/>
      <c r="C19" s="378" t="s">
        <v>358</v>
      </c>
      <c r="D19" s="383">
        <v>140367</v>
      </c>
      <c r="E19" s="384">
        <v>-31368</v>
      </c>
      <c r="F19" s="381">
        <f t="shared" si="2"/>
        <v>108999</v>
      </c>
      <c r="G19" s="381">
        <v>0</v>
      </c>
      <c r="H19" s="406">
        <f t="shared" si="4"/>
        <v>0</v>
      </c>
      <c r="I19" s="382">
        <f t="shared" si="3"/>
        <v>108999</v>
      </c>
    </row>
    <row r="20" spans="2:9" x14ac:dyDescent="0.25">
      <c r="B20" s="377"/>
      <c r="C20" s="378" t="s">
        <v>359</v>
      </c>
      <c r="D20" s="383">
        <v>1208279</v>
      </c>
      <c r="E20" s="384">
        <v>17393</v>
      </c>
      <c r="F20" s="381">
        <f t="shared" si="2"/>
        <v>1225672</v>
      </c>
      <c r="G20" s="381">
        <v>562732</v>
      </c>
      <c r="H20" s="406">
        <f t="shared" si="4"/>
        <v>562732</v>
      </c>
      <c r="I20" s="382">
        <f t="shared" si="3"/>
        <v>662940</v>
      </c>
    </row>
    <row r="21" spans="2:9" x14ac:dyDescent="0.25">
      <c r="B21" s="576" t="s">
        <v>360</v>
      </c>
      <c r="C21" s="583"/>
      <c r="D21" s="417">
        <f>SUM(D22:D31)</f>
        <v>155994</v>
      </c>
      <c r="E21" s="418">
        <f>SUM(E22:E31)</f>
        <v>60882</v>
      </c>
      <c r="F21" s="419">
        <f t="shared" ref="F21:F78" si="5">D21+E21</f>
        <v>216876</v>
      </c>
      <c r="G21" s="420">
        <f t="shared" ref="G21:I21" si="6">SUM(G22:G31)</f>
        <v>117941</v>
      </c>
      <c r="H21" s="420">
        <f t="shared" si="6"/>
        <v>117941</v>
      </c>
      <c r="I21" s="421">
        <f t="shared" si="6"/>
        <v>98935</v>
      </c>
    </row>
    <row r="22" spans="2:9" x14ac:dyDescent="0.25">
      <c r="B22" s="576"/>
      <c r="C22" s="378" t="s">
        <v>361</v>
      </c>
      <c r="D22" s="604">
        <v>61625</v>
      </c>
      <c r="E22" s="605">
        <v>11000</v>
      </c>
      <c r="F22" s="606">
        <f>D22+E22</f>
        <v>72625</v>
      </c>
      <c r="G22" s="571">
        <v>65486</v>
      </c>
      <c r="H22" s="571">
        <f>G22</f>
        <v>65486</v>
      </c>
      <c r="I22" s="382">
        <f t="shared" si="3"/>
        <v>7139</v>
      </c>
    </row>
    <row r="23" spans="2:9" x14ac:dyDescent="0.25">
      <c r="B23" s="576"/>
      <c r="C23" s="378" t="s">
        <v>362</v>
      </c>
      <c r="D23" s="604"/>
      <c r="E23" s="605"/>
      <c r="F23" s="606"/>
      <c r="G23" s="571"/>
      <c r="H23" s="571"/>
      <c r="I23" s="382">
        <f t="shared" si="3"/>
        <v>0</v>
      </c>
    </row>
    <row r="24" spans="2:9" x14ac:dyDescent="0.25">
      <c r="B24" s="377"/>
      <c r="C24" s="378" t="s">
        <v>363</v>
      </c>
      <c r="D24" s="379">
        <v>20500</v>
      </c>
      <c r="E24" s="380">
        <v>20882</v>
      </c>
      <c r="F24" s="381">
        <f t="shared" si="5"/>
        <v>41382</v>
      </c>
      <c r="G24" s="381">
        <v>25465</v>
      </c>
      <c r="H24" s="405">
        <v>25465</v>
      </c>
      <c r="I24" s="382">
        <f t="shared" si="3"/>
        <v>15917</v>
      </c>
    </row>
    <row r="25" spans="2:9" x14ac:dyDescent="0.25">
      <c r="B25" s="377"/>
      <c r="C25" s="378" t="s">
        <v>364</v>
      </c>
      <c r="D25" s="379">
        <v>0</v>
      </c>
      <c r="E25" s="380">
        <v>0</v>
      </c>
      <c r="F25" s="381">
        <f t="shared" si="5"/>
        <v>0</v>
      </c>
      <c r="G25" s="381">
        <v>0</v>
      </c>
      <c r="H25" s="405">
        <v>0</v>
      </c>
      <c r="I25" s="382">
        <f t="shared" si="3"/>
        <v>0</v>
      </c>
    </row>
    <row r="26" spans="2:9" x14ac:dyDescent="0.25">
      <c r="B26" s="377"/>
      <c r="C26" s="378" t="s">
        <v>365</v>
      </c>
      <c r="D26" s="379">
        <v>2720</v>
      </c>
      <c r="E26" s="380">
        <v>3000</v>
      </c>
      <c r="F26" s="381">
        <f t="shared" si="5"/>
        <v>5720</v>
      </c>
      <c r="G26" s="381">
        <v>1840</v>
      </c>
      <c r="H26" s="405">
        <v>1840</v>
      </c>
      <c r="I26" s="382">
        <f t="shared" si="3"/>
        <v>3880</v>
      </c>
    </row>
    <row r="27" spans="2:9" x14ac:dyDescent="0.25">
      <c r="B27" s="377"/>
      <c r="C27" s="378" t="s">
        <v>366</v>
      </c>
      <c r="D27" s="379">
        <v>0</v>
      </c>
      <c r="E27" s="380">
        <v>23000</v>
      </c>
      <c r="F27" s="381">
        <f t="shared" si="5"/>
        <v>23000</v>
      </c>
      <c r="G27" s="381">
        <v>980</v>
      </c>
      <c r="H27" s="405">
        <f>G27</f>
        <v>980</v>
      </c>
      <c r="I27" s="382">
        <f t="shared" si="3"/>
        <v>22020</v>
      </c>
    </row>
    <row r="28" spans="2:9" x14ac:dyDescent="0.25">
      <c r="B28" s="377"/>
      <c r="C28" s="378" t="s">
        <v>367</v>
      </c>
      <c r="D28" s="379">
        <v>60105</v>
      </c>
      <c r="E28" s="380">
        <v>0</v>
      </c>
      <c r="F28" s="381">
        <f t="shared" si="5"/>
        <v>60105</v>
      </c>
      <c r="G28" s="381">
        <v>19895</v>
      </c>
      <c r="H28" s="405">
        <f t="shared" ref="H28:H31" si="7">G28</f>
        <v>19895</v>
      </c>
      <c r="I28" s="382">
        <f t="shared" si="3"/>
        <v>40210</v>
      </c>
    </row>
    <row r="29" spans="2:9" x14ac:dyDescent="0.25">
      <c r="B29" s="377"/>
      <c r="C29" s="378" t="s">
        <v>368</v>
      </c>
      <c r="D29" s="379">
        <v>2339</v>
      </c>
      <c r="E29" s="380">
        <v>0</v>
      </c>
      <c r="F29" s="381">
        <f t="shared" si="5"/>
        <v>2339</v>
      </c>
      <c r="G29" s="381">
        <v>2314</v>
      </c>
      <c r="H29" s="405">
        <f t="shared" si="7"/>
        <v>2314</v>
      </c>
      <c r="I29" s="382">
        <f t="shared" si="3"/>
        <v>25</v>
      </c>
    </row>
    <row r="30" spans="2:9" x14ac:dyDescent="0.25">
      <c r="B30" s="377"/>
      <c r="C30" s="378" t="s">
        <v>369</v>
      </c>
      <c r="D30" s="379">
        <v>0</v>
      </c>
      <c r="E30" s="380">
        <v>0</v>
      </c>
      <c r="F30" s="381">
        <f t="shared" si="5"/>
        <v>0</v>
      </c>
      <c r="G30" s="381">
        <v>0</v>
      </c>
      <c r="H30" s="405">
        <f t="shared" si="7"/>
        <v>0</v>
      </c>
      <c r="I30" s="382">
        <f t="shared" si="3"/>
        <v>0</v>
      </c>
    </row>
    <row r="31" spans="2:9" x14ac:dyDescent="0.25">
      <c r="B31" s="377"/>
      <c r="C31" s="378" t="s">
        <v>370</v>
      </c>
      <c r="D31" s="379">
        <v>8705</v>
      </c>
      <c r="E31" s="381">
        <v>3000</v>
      </c>
      <c r="F31" s="381">
        <f t="shared" si="5"/>
        <v>11705</v>
      </c>
      <c r="G31" s="381">
        <v>1961</v>
      </c>
      <c r="H31" s="405">
        <f t="shared" si="7"/>
        <v>1961</v>
      </c>
      <c r="I31" s="382">
        <f t="shared" si="3"/>
        <v>9744</v>
      </c>
    </row>
    <row r="32" spans="2:9" x14ac:dyDescent="0.25">
      <c r="B32" s="576" t="s">
        <v>371</v>
      </c>
      <c r="C32" s="583"/>
      <c r="D32" s="417">
        <f>SUM(D33:D42)</f>
        <v>5219707</v>
      </c>
      <c r="E32" s="419">
        <f>SUM(E33:E42)</f>
        <v>679733</v>
      </c>
      <c r="F32" s="419">
        <f t="shared" si="5"/>
        <v>5899440</v>
      </c>
      <c r="G32" s="420">
        <f t="shared" ref="G32:I32" si="8">SUM(G33:G42)</f>
        <v>4224364</v>
      </c>
      <c r="H32" s="420">
        <f t="shared" si="8"/>
        <v>4224364</v>
      </c>
      <c r="I32" s="421">
        <f t="shared" si="8"/>
        <v>1675076</v>
      </c>
    </row>
    <row r="33" spans="2:9" x14ac:dyDescent="0.25">
      <c r="B33" s="377"/>
      <c r="C33" s="378" t="s">
        <v>372</v>
      </c>
      <c r="D33" s="385">
        <v>107302</v>
      </c>
      <c r="E33" s="381">
        <v>1000</v>
      </c>
      <c r="F33" s="381">
        <f t="shared" si="5"/>
        <v>108302</v>
      </c>
      <c r="G33" s="381">
        <v>41934</v>
      </c>
      <c r="H33" s="381">
        <f>G33</f>
        <v>41934</v>
      </c>
      <c r="I33" s="382">
        <f t="shared" si="3"/>
        <v>66368</v>
      </c>
    </row>
    <row r="34" spans="2:9" x14ac:dyDescent="0.25">
      <c r="B34" s="377"/>
      <c r="C34" s="378" t="s">
        <v>373</v>
      </c>
      <c r="D34" s="385">
        <v>97866</v>
      </c>
      <c r="E34" s="381">
        <v>14948</v>
      </c>
      <c r="F34" s="381">
        <f t="shared" si="5"/>
        <v>112814</v>
      </c>
      <c r="G34" s="381">
        <v>88628</v>
      </c>
      <c r="H34" s="406">
        <f t="shared" ref="H34:H42" si="9">G34</f>
        <v>88628</v>
      </c>
      <c r="I34" s="382">
        <f t="shared" si="3"/>
        <v>24186</v>
      </c>
    </row>
    <row r="35" spans="2:9" x14ac:dyDescent="0.25">
      <c r="B35" s="377"/>
      <c r="C35" s="378" t="s">
        <v>374</v>
      </c>
      <c r="D35" s="385">
        <v>2345960</v>
      </c>
      <c r="E35" s="381">
        <v>15000</v>
      </c>
      <c r="F35" s="381">
        <f t="shared" si="5"/>
        <v>2360960</v>
      </c>
      <c r="G35" s="381">
        <v>1354377</v>
      </c>
      <c r="H35" s="406">
        <f t="shared" si="9"/>
        <v>1354377</v>
      </c>
      <c r="I35" s="382">
        <f t="shared" si="3"/>
        <v>1006583</v>
      </c>
    </row>
    <row r="36" spans="2:9" x14ac:dyDescent="0.25">
      <c r="B36" s="377"/>
      <c r="C36" s="378" t="s">
        <v>375</v>
      </c>
      <c r="D36" s="385">
        <v>63172</v>
      </c>
      <c r="E36" s="381">
        <v>20824</v>
      </c>
      <c r="F36" s="381">
        <f t="shared" si="5"/>
        <v>83996</v>
      </c>
      <c r="G36" s="381">
        <v>41311</v>
      </c>
      <c r="H36" s="406">
        <f t="shared" si="9"/>
        <v>41311</v>
      </c>
      <c r="I36" s="382">
        <f t="shared" si="3"/>
        <v>42685</v>
      </c>
    </row>
    <row r="37" spans="2:9" x14ac:dyDescent="0.25">
      <c r="B37" s="576"/>
      <c r="C37" s="378" t="s">
        <v>376</v>
      </c>
      <c r="D37" s="571">
        <v>191665</v>
      </c>
      <c r="E37" s="571">
        <v>5000</v>
      </c>
      <c r="F37" s="571">
        <f t="shared" si="5"/>
        <v>196665</v>
      </c>
      <c r="G37" s="571">
        <v>107987</v>
      </c>
      <c r="H37" s="571">
        <f t="shared" si="9"/>
        <v>107987</v>
      </c>
      <c r="I37" s="569">
        <f t="shared" si="3"/>
        <v>88678</v>
      </c>
    </row>
    <row r="38" spans="2:9" x14ac:dyDescent="0.25">
      <c r="B38" s="576"/>
      <c r="C38" s="378" t="s">
        <v>377</v>
      </c>
      <c r="D38" s="571"/>
      <c r="E38" s="571"/>
      <c r="F38" s="571"/>
      <c r="G38" s="571"/>
      <c r="H38" s="571"/>
      <c r="I38" s="569"/>
    </row>
    <row r="39" spans="2:9" x14ac:dyDescent="0.25">
      <c r="B39" s="377"/>
      <c r="C39" s="378" t="s">
        <v>378</v>
      </c>
      <c r="D39" s="385">
        <v>1505868</v>
      </c>
      <c r="E39" s="381">
        <v>54848</v>
      </c>
      <c r="F39" s="381">
        <f t="shared" si="5"/>
        <v>1560716</v>
      </c>
      <c r="G39" s="381">
        <v>1170906</v>
      </c>
      <c r="H39" s="406">
        <f t="shared" si="9"/>
        <v>1170906</v>
      </c>
      <c r="I39" s="382">
        <f t="shared" si="3"/>
        <v>389810</v>
      </c>
    </row>
    <row r="40" spans="2:9" x14ac:dyDescent="0.25">
      <c r="B40" s="377"/>
      <c r="C40" s="378" t="s">
        <v>379</v>
      </c>
      <c r="D40" s="385">
        <v>112874</v>
      </c>
      <c r="E40" s="381">
        <v>-48000</v>
      </c>
      <c r="F40" s="381">
        <f t="shared" si="5"/>
        <v>64874</v>
      </c>
      <c r="G40" s="381">
        <v>34562</v>
      </c>
      <c r="H40" s="406">
        <f t="shared" si="9"/>
        <v>34562</v>
      </c>
      <c r="I40" s="382">
        <f t="shared" si="3"/>
        <v>30312</v>
      </c>
    </row>
    <row r="41" spans="2:9" x14ac:dyDescent="0.25">
      <c r="B41" s="377"/>
      <c r="C41" s="378" t="s">
        <v>380</v>
      </c>
      <c r="D41" s="385">
        <v>693000</v>
      </c>
      <c r="E41" s="381">
        <v>604113</v>
      </c>
      <c r="F41" s="381">
        <f t="shared" si="5"/>
        <v>1297113</v>
      </c>
      <c r="G41" s="381">
        <v>1274646</v>
      </c>
      <c r="H41" s="406">
        <f t="shared" si="9"/>
        <v>1274646</v>
      </c>
      <c r="I41" s="382">
        <f t="shared" si="3"/>
        <v>22467</v>
      </c>
    </row>
    <row r="42" spans="2:9" x14ac:dyDescent="0.25">
      <c r="B42" s="377"/>
      <c r="C42" s="378" t="s">
        <v>381</v>
      </c>
      <c r="D42" s="385">
        <v>102000</v>
      </c>
      <c r="E42" s="381">
        <v>12000</v>
      </c>
      <c r="F42" s="381">
        <f t="shared" si="5"/>
        <v>114000</v>
      </c>
      <c r="G42" s="381">
        <v>110013</v>
      </c>
      <c r="H42" s="406">
        <f t="shared" si="9"/>
        <v>110013</v>
      </c>
      <c r="I42" s="382">
        <f t="shared" si="3"/>
        <v>3987</v>
      </c>
    </row>
    <row r="43" spans="2:9" x14ac:dyDescent="0.25">
      <c r="B43" s="576" t="s">
        <v>382</v>
      </c>
      <c r="C43" s="577"/>
      <c r="D43" s="574">
        <f>SUM(D45:D53)</f>
        <v>81175</v>
      </c>
      <c r="E43" s="574">
        <f>SUM(E45:E53)</f>
        <v>14585</v>
      </c>
      <c r="F43" s="574">
        <f>D43+E43</f>
        <v>95760</v>
      </c>
      <c r="G43" s="574">
        <f t="shared" ref="G43:H43" si="10">SUM(G45:G53)</f>
        <v>65760</v>
      </c>
      <c r="H43" s="574">
        <f t="shared" si="10"/>
        <v>65760</v>
      </c>
      <c r="I43" s="572">
        <f t="shared" ref="I43" si="11">SUM(I45:I53)</f>
        <v>30000</v>
      </c>
    </row>
    <row r="44" spans="2:9" x14ac:dyDescent="0.25">
      <c r="B44" s="576" t="s">
        <v>383</v>
      </c>
      <c r="C44" s="577"/>
      <c r="D44" s="574"/>
      <c r="E44" s="574"/>
      <c r="F44" s="574"/>
      <c r="G44" s="574"/>
      <c r="H44" s="574"/>
      <c r="I44" s="572"/>
    </row>
    <row r="45" spans="2:9" x14ac:dyDescent="0.25">
      <c r="B45" s="377"/>
      <c r="C45" s="378" t="s">
        <v>384</v>
      </c>
      <c r="D45" s="385">
        <v>0</v>
      </c>
      <c r="E45" s="381">
        <v>0</v>
      </c>
      <c r="F45" s="381">
        <f t="shared" si="5"/>
        <v>0</v>
      </c>
      <c r="G45" s="385">
        <v>0</v>
      </c>
      <c r="H45" s="381">
        <v>0</v>
      </c>
      <c r="I45" s="382">
        <f t="shared" si="3"/>
        <v>0</v>
      </c>
    </row>
    <row r="46" spans="2:9" x14ac:dyDescent="0.25">
      <c r="B46" s="377"/>
      <c r="C46" s="378" t="s">
        <v>385</v>
      </c>
      <c r="D46" s="385">
        <v>0</v>
      </c>
      <c r="E46" s="381">
        <v>0</v>
      </c>
      <c r="F46" s="381">
        <f t="shared" si="5"/>
        <v>0</v>
      </c>
      <c r="G46" s="385">
        <v>0</v>
      </c>
      <c r="H46" s="381">
        <v>0</v>
      </c>
      <c r="I46" s="382">
        <f t="shared" si="3"/>
        <v>0</v>
      </c>
    </row>
    <row r="47" spans="2:9" x14ac:dyDescent="0.25">
      <c r="B47" s="377"/>
      <c r="C47" s="378" t="s">
        <v>386</v>
      </c>
      <c r="D47" s="385">
        <v>0</v>
      </c>
      <c r="E47" s="381">
        <v>0</v>
      </c>
      <c r="F47" s="381">
        <f t="shared" si="5"/>
        <v>0</v>
      </c>
      <c r="G47" s="385">
        <v>0</v>
      </c>
      <c r="H47" s="381">
        <v>0</v>
      </c>
      <c r="I47" s="382">
        <f t="shared" si="3"/>
        <v>0</v>
      </c>
    </row>
    <row r="48" spans="2:9" x14ac:dyDescent="0.25">
      <c r="B48" s="377"/>
      <c r="C48" s="378" t="s">
        <v>387</v>
      </c>
      <c r="D48" s="385">
        <v>81175</v>
      </c>
      <c r="E48" s="381">
        <v>14585</v>
      </c>
      <c r="F48" s="381">
        <f t="shared" si="5"/>
        <v>95760</v>
      </c>
      <c r="G48" s="381">
        <v>65760</v>
      </c>
      <c r="H48" s="381">
        <f>G48</f>
        <v>65760</v>
      </c>
      <c r="I48" s="382">
        <f t="shared" si="3"/>
        <v>30000</v>
      </c>
    </row>
    <row r="49" spans="2:9" x14ac:dyDescent="0.25">
      <c r="B49" s="377"/>
      <c r="C49" s="378" t="s">
        <v>388</v>
      </c>
      <c r="D49" s="385">
        <v>0</v>
      </c>
      <c r="E49" s="381">
        <v>0</v>
      </c>
      <c r="F49" s="381">
        <f t="shared" si="5"/>
        <v>0</v>
      </c>
      <c r="G49" s="385">
        <v>0</v>
      </c>
      <c r="H49" s="381">
        <v>0</v>
      </c>
      <c r="I49" s="382">
        <f t="shared" si="3"/>
        <v>0</v>
      </c>
    </row>
    <row r="50" spans="2:9" x14ac:dyDescent="0.25">
      <c r="B50" s="377"/>
      <c r="C50" s="378" t="s">
        <v>389</v>
      </c>
      <c r="D50" s="385">
        <v>0</v>
      </c>
      <c r="E50" s="381">
        <v>0</v>
      </c>
      <c r="F50" s="381">
        <f t="shared" si="5"/>
        <v>0</v>
      </c>
      <c r="G50" s="385">
        <v>0</v>
      </c>
      <c r="H50" s="381">
        <v>0</v>
      </c>
      <c r="I50" s="382">
        <f t="shared" si="3"/>
        <v>0</v>
      </c>
    </row>
    <row r="51" spans="2:9" x14ac:dyDescent="0.25">
      <c r="B51" s="377"/>
      <c r="C51" s="378" t="s">
        <v>390</v>
      </c>
      <c r="D51" s="385">
        <v>0</v>
      </c>
      <c r="E51" s="381">
        <v>0</v>
      </c>
      <c r="F51" s="381">
        <f t="shared" si="5"/>
        <v>0</v>
      </c>
      <c r="G51" s="385">
        <v>0</v>
      </c>
      <c r="H51" s="381">
        <v>0</v>
      </c>
      <c r="I51" s="382">
        <f t="shared" si="3"/>
        <v>0</v>
      </c>
    </row>
    <row r="52" spans="2:9" x14ac:dyDescent="0.25">
      <c r="B52" s="377"/>
      <c r="C52" s="378" t="s">
        <v>391</v>
      </c>
      <c r="D52" s="385">
        <v>0</v>
      </c>
      <c r="E52" s="381">
        <v>0</v>
      </c>
      <c r="F52" s="381">
        <f t="shared" si="5"/>
        <v>0</v>
      </c>
      <c r="G52" s="385">
        <v>0</v>
      </c>
      <c r="H52" s="381">
        <v>0</v>
      </c>
      <c r="I52" s="382">
        <f t="shared" si="3"/>
        <v>0</v>
      </c>
    </row>
    <row r="53" spans="2:9" x14ac:dyDescent="0.25">
      <c r="B53" s="377"/>
      <c r="C53" s="378" t="s">
        <v>392</v>
      </c>
      <c r="D53" s="385">
        <v>0</v>
      </c>
      <c r="E53" s="381">
        <v>0</v>
      </c>
      <c r="F53" s="381">
        <f t="shared" si="5"/>
        <v>0</v>
      </c>
      <c r="G53" s="385">
        <v>0</v>
      </c>
      <c r="H53" s="381">
        <v>0</v>
      </c>
      <c r="I53" s="382">
        <f t="shared" si="3"/>
        <v>0</v>
      </c>
    </row>
    <row r="54" spans="2:9" x14ac:dyDescent="0.25">
      <c r="B54" s="576" t="s">
        <v>393</v>
      </c>
      <c r="C54" s="577"/>
      <c r="D54" s="574">
        <f>SUM(D56:D64)</f>
        <v>0</v>
      </c>
      <c r="E54" s="574">
        <f>SUM(E56:E64)</f>
        <v>0</v>
      </c>
      <c r="F54" s="570">
        <f t="shared" si="5"/>
        <v>0</v>
      </c>
      <c r="G54" s="574">
        <f t="shared" ref="G54:H54" si="12">SUM(G56:G64)</f>
        <v>0</v>
      </c>
      <c r="H54" s="574">
        <f t="shared" si="12"/>
        <v>0</v>
      </c>
      <c r="I54" s="572">
        <f t="shared" ref="I54" si="13">SUM(I56:I64)</f>
        <v>0</v>
      </c>
    </row>
    <row r="55" spans="2:9" x14ac:dyDescent="0.25">
      <c r="B55" s="576" t="s">
        <v>394</v>
      </c>
      <c r="C55" s="577"/>
      <c r="D55" s="574"/>
      <c r="E55" s="574"/>
      <c r="F55" s="570"/>
      <c r="G55" s="574"/>
      <c r="H55" s="574"/>
      <c r="I55" s="572"/>
    </row>
    <row r="56" spans="2:9" x14ac:dyDescent="0.25">
      <c r="B56" s="377"/>
      <c r="C56" s="378" t="s">
        <v>395</v>
      </c>
      <c r="D56" s="385">
        <v>0</v>
      </c>
      <c r="E56" s="385">
        <v>0</v>
      </c>
      <c r="F56" s="381">
        <f t="shared" si="5"/>
        <v>0</v>
      </c>
      <c r="G56" s="385">
        <v>0</v>
      </c>
      <c r="H56" s="385">
        <f>G56</f>
        <v>0</v>
      </c>
      <c r="I56" s="382">
        <f t="shared" si="3"/>
        <v>0</v>
      </c>
    </row>
    <row r="57" spans="2:9" x14ac:dyDescent="0.25">
      <c r="B57" s="377"/>
      <c r="C57" s="378" t="s">
        <v>396</v>
      </c>
      <c r="D57" s="385">
        <v>0</v>
      </c>
      <c r="E57" s="385">
        <v>0</v>
      </c>
      <c r="F57" s="381">
        <f t="shared" si="5"/>
        <v>0</v>
      </c>
      <c r="G57" s="385">
        <v>0</v>
      </c>
      <c r="H57" s="385">
        <v>0</v>
      </c>
      <c r="I57" s="382">
        <f t="shared" si="3"/>
        <v>0</v>
      </c>
    </row>
    <row r="58" spans="2:9" x14ac:dyDescent="0.25">
      <c r="B58" s="377"/>
      <c r="C58" s="378" t="s">
        <v>397</v>
      </c>
      <c r="D58" s="385">
        <v>0</v>
      </c>
      <c r="E58" s="385">
        <v>0</v>
      </c>
      <c r="F58" s="381">
        <f t="shared" si="5"/>
        <v>0</v>
      </c>
      <c r="G58" s="385">
        <v>0</v>
      </c>
      <c r="H58" s="385">
        <v>0</v>
      </c>
      <c r="I58" s="382">
        <f t="shared" si="3"/>
        <v>0</v>
      </c>
    </row>
    <row r="59" spans="2:9" x14ac:dyDescent="0.25">
      <c r="B59" s="377"/>
      <c r="C59" s="378" t="s">
        <v>398</v>
      </c>
      <c r="D59" s="385">
        <v>0</v>
      </c>
      <c r="E59" s="385">
        <v>0</v>
      </c>
      <c r="F59" s="381">
        <f t="shared" si="5"/>
        <v>0</v>
      </c>
      <c r="G59" s="385">
        <v>0</v>
      </c>
      <c r="H59" s="385">
        <v>0</v>
      </c>
      <c r="I59" s="382">
        <f t="shared" si="3"/>
        <v>0</v>
      </c>
    </row>
    <row r="60" spans="2:9" x14ac:dyDescent="0.25">
      <c r="B60" s="377"/>
      <c r="C60" s="378" t="s">
        <v>399</v>
      </c>
      <c r="D60" s="385">
        <v>0</v>
      </c>
      <c r="E60" s="385">
        <v>0</v>
      </c>
      <c r="F60" s="381">
        <f t="shared" si="5"/>
        <v>0</v>
      </c>
      <c r="G60" s="385">
        <v>0</v>
      </c>
      <c r="H60" s="385">
        <v>0</v>
      </c>
      <c r="I60" s="382">
        <f t="shared" si="3"/>
        <v>0</v>
      </c>
    </row>
    <row r="61" spans="2:9" x14ac:dyDescent="0.25">
      <c r="B61" s="377"/>
      <c r="C61" s="378" t="s">
        <v>400</v>
      </c>
      <c r="D61" s="385">
        <v>0</v>
      </c>
      <c r="E61" s="385">
        <v>0</v>
      </c>
      <c r="F61" s="443">
        <f t="shared" si="5"/>
        <v>0</v>
      </c>
      <c r="G61" s="385">
        <v>0</v>
      </c>
      <c r="H61" s="385">
        <v>0</v>
      </c>
      <c r="I61" s="382">
        <f t="shared" si="3"/>
        <v>0</v>
      </c>
    </row>
    <row r="62" spans="2:9" x14ac:dyDescent="0.25">
      <c r="B62" s="377"/>
      <c r="C62" s="378" t="s">
        <v>401</v>
      </c>
      <c r="D62" s="385">
        <v>0</v>
      </c>
      <c r="E62" s="385">
        <v>0</v>
      </c>
      <c r="F62" s="381">
        <f t="shared" si="5"/>
        <v>0</v>
      </c>
      <c r="G62" s="385">
        <v>0</v>
      </c>
      <c r="H62" s="385">
        <v>0</v>
      </c>
      <c r="I62" s="382">
        <f t="shared" si="3"/>
        <v>0</v>
      </c>
    </row>
    <row r="63" spans="2:9" x14ac:dyDescent="0.25">
      <c r="B63" s="377"/>
      <c r="C63" s="378" t="s">
        <v>402</v>
      </c>
      <c r="D63" s="385">
        <v>0</v>
      </c>
      <c r="E63" s="385">
        <v>0</v>
      </c>
      <c r="F63" s="381">
        <f t="shared" si="5"/>
        <v>0</v>
      </c>
      <c r="G63" s="385">
        <v>0</v>
      </c>
      <c r="H63" s="385">
        <v>0</v>
      </c>
      <c r="I63" s="382">
        <f t="shared" si="3"/>
        <v>0</v>
      </c>
    </row>
    <row r="64" spans="2:9" x14ac:dyDescent="0.25">
      <c r="B64" s="377"/>
      <c r="C64" s="378" t="s">
        <v>403</v>
      </c>
      <c r="D64" s="385">
        <v>0</v>
      </c>
      <c r="E64" s="385">
        <v>0</v>
      </c>
      <c r="F64" s="381">
        <f t="shared" si="5"/>
        <v>0</v>
      </c>
      <c r="G64" s="385">
        <v>0</v>
      </c>
      <c r="H64" s="385">
        <v>0</v>
      </c>
      <c r="I64" s="382">
        <f t="shared" si="3"/>
        <v>0</v>
      </c>
    </row>
    <row r="65" spans="2:9" x14ac:dyDescent="0.25">
      <c r="B65" s="576" t="s">
        <v>404</v>
      </c>
      <c r="C65" s="577"/>
      <c r="D65" s="420">
        <f>SUM(D66:D68)</f>
        <v>0</v>
      </c>
      <c r="E65" s="420">
        <f>SUM(E66:E68)</f>
        <v>0</v>
      </c>
      <c r="F65" s="419">
        <f t="shared" si="5"/>
        <v>0</v>
      </c>
      <c r="G65" s="420">
        <f t="shared" ref="G65:I65" si="14">SUM(G66:G68)</f>
        <v>0</v>
      </c>
      <c r="H65" s="420">
        <f t="shared" si="14"/>
        <v>0</v>
      </c>
      <c r="I65" s="421">
        <f t="shared" si="14"/>
        <v>0</v>
      </c>
    </row>
    <row r="66" spans="2:9" x14ac:dyDescent="0.25">
      <c r="B66" s="377"/>
      <c r="C66" s="378" t="s">
        <v>405</v>
      </c>
      <c r="D66" s="385">
        <v>0</v>
      </c>
      <c r="E66" s="385">
        <v>0</v>
      </c>
      <c r="F66" s="381">
        <f t="shared" si="5"/>
        <v>0</v>
      </c>
      <c r="G66" s="385">
        <v>0</v>
      </c>
      <c r="H66" s="385">
        <v>0</v>
      </c>
      <c r="I66" s="382">
        <f t="shared" si="3"/>
        <v>0</v>
      </c>
    </row>
    <row r="67" spans="2:9" x14ac:dyDescent="0.25">
      <c r="B67" s="377"/>
      <c r="C67" s="378" t="s">
        <v>406</v>
      </c>
      <c r="D67" s="385">
        <v>0</v>
      </c>
      <c r="E67" s="385">
        <v>0</v>
      </c>
      <c r="F67" s="381">
        <f t="shared" si="5"/>
        <v>0</v>
      </c>
      <c r="G67" s="385">
        <v>0</v>
      </c>
      <c r="H67" s="385">
        <v>0</v>
      </c>
      <c r="I67" s="382">
        <f t="shared" si="3"/>
        <v>0</v>
      </c>
    </row>
    <row r="68" spans="2:9" x14ac:dyDescent="0.25">
      <c r="B68" s="377"/>
      <c r="C68" s="378" t="s">
        <v>407</v>
      </c>
      <c r="D68" s="385">
        <v>0</v>
      </c>
      <c r="E68" s="385">
        <v>0</v>
      </c>
      <c r="F68" s="381">
        <f t="shared" si="5"/>
        <v>0</v>
      </c>
      <c r="G68" s="385">
        <v>0</v>
      </c>
      <c r="H68" s="385">
        <v>0</v>
      </c>
      <c r="I68" s="382">
        <f t="shared" si="3"/>
        <v>0</v>
      </c>
    </row>
    <row r="69" spans="2:9" x14ac:dyDescent="0.25">
      <c r="B69" s="576" t="s">
        <v>408</v>
      </c>
      <c r="C69" s="577"/>
      <c r="D69" s="574">
        <f>SUM(D71:D78)</f>
        <v>500000</v>
      </c>
      <c r="E69" s="574">
        <f>SUM(E71:E78)</f>
        <v>-500000</v>
      </c>
      <c r="F69" s="574">
        <f>D69+E69</f>
        <v>0</v>
      </c>
      <c r="G69" s="574">
        <f>SUM(G71:G78)</f>
        <v>0</v>
      </c>
      <c r="H69" s="574">
        <f>SUM(H71:H78)</f>
        <v>0</v>
      </c>
      <c r="I69" s="572">
        <f>SUM(I71:I78)</f>
        <v>0</v>
      </c>
    </row>
    <row r="70" spans="2:9" x14ac:dyDescent="0.25">
      <c r="B70" s="576" t="s">
        <v>409</v>
      </c>
      <c r="C70" s="577"/>
      <c r="D70" s="574"/>
      <c r="E70" s="574"/>
      <c r="F70" s="574"/>
      <c r="G70" s="574"/>
      <c r="H70" s="574"/>
      <c r="I70" s="572"/>
    </row>
    <row r="71" spans="2:9" x14ac:dyDescent="0.25">
      <c r="B71" s="377"/>
      <c r="C71" s="378" t="s">
        <v>410</v>
      </c>
      <c r="D71" s="385">
        <v>0</v>
      </c>
      <c r="E71" s="385">
        <v>0</v>
      </c>
      <c r="F71" s="381">
        <f t="shared" si="5"/>
        <v>0</v>
      </c>
      <c r="G71" s="385">
        <v>0</v>
      </c>
      <c r="H71" s="385">
        <v>0</v>
      </c>
      <c r="I71" s="382">
        <f t="shared" si="3"/>
        <v>0</v>
      </c>
    </row>
    <row r="72" spans="2:9" x14ac:dyDescent="0.25">
      <c r="B72" s="377"/>
      <c r="C72" s="378" t="s">
        <v>411</v>
      </c>
      <c r="D72" s="385">
        <v>0</v>
      </c>
      <c r="E72" s="385">
        <v>0</v>
      </c>
      <c r="F72" s="381">
        <f t="shared" si="5"/>
        <v>0</v>
      </c>
      <c r="G72" s="385">
        <v>0</v>
      </c>
      <c r="H72" s="385">
        <v>0</v>
      </c>
      <c r="I72" s="382">
        <f t="shared" si="3"/>
        <v>0</v>
      </c>
    </row>
    <row r="73" spans="2:9" x14ac:dyDescent="0.25">
      <c r="B73" s="377"/>
      <c r="C73" s="378" t="s">
        <v>412</v>
      </c>
      <c r="D73" s="385">
        <v>0</v>
      </c>
      <c r="E73" s="385">
        <v>0</v>
      </c>
      <c r="F73" s="381">
        <f t="shared" si="5"/>
        <v>0</v>
      </c>
      <c r="G73" s="385">
        <v>0</v>
      </c>
      <c r="H73" s="385">
        <v>0</v>
      </c>
      <c r="I73" s="382">
        <f t="shared" si="3"/>
        <v>0</v>
      </c>
    </row>
    <row r="74" spans="2:9" x14ac:dyDescent="0.25">
      <c r="B74" s="377"/>
      <c r="C74" s="378" t="s">
        <v>413</v>
      </c>
      <c r="D74" s="385">
        <v>0</v>
      </c>
      <c r="E74" s="385">
        <v>0</v>
      </c>
      <c r="F74" s="381">
        <f t="shared" si="5"/>
        <v>0</v>
      </c>
      <c r="G74" s="385">
        <v>0</v>
      </c>
      <c r="H74" s="385">
        <v>0</v>
      </c>
      <c r="I74" s="382">
        <f t="shared" si="3"/>
        <v>0</v>
      </c>
    </row>
    <row r="75" spans="2:9" x14ac:dyDescent="0.25">
      <c r="B75" s="377"/>
      <c r="C75" s="378" t="s">
        <v>414</v>
      </c>
      <c r="D75" s="573">
        <v>0</v>
      </c>
      <c r="E75" s="573">
        <v>0</v>
      </c>
      <c r="F75" s="381">
        <f t="shared" si="5"/>
        <v>0</v>
      </c>
      <c r="G75" s="573">
        <v>0</v>
      </c>
      <c r="H75" s="573">
        <v>0</v>
      </c>
      <c r="I75" s="382">
        <f t="shared" si="3"/>
        <v>0</v>
      </c>
    </row>
    <row r="76" spans="2:9" x14ac:dyDescent="0.25">
      <c r="B76" s="377"/>
      <c r="C76" s="378" t="s">
        <v>415</v>
      </c>
      <c r="D76" s="573"/>
      <c r="E76" s="573"/>
      <c r="F76" s="381">
        <f t="shared" si="5"/>
        <v>0</v>
      </c>
      <c r="G76" s="573"/>
      <c r="H76" s="573"/>
      <c r="I76" s="382">
        <f t="shared" si="3"/>
        <v>0</v>
      </c>
    </row>
    <row r="77" spans="2:9" x14ac:dyDescent="0.25">
      <c r="B77" s="377"/>
      <c r="C77" s="378" t="s">
        <v>416</v>
      </c>
      <c r="D77" s="385">
        <v>0</v>
      </c>
      <c r="E77" s="381">
        <v>0</v>
      </c>
      <c r="F77" s="381">
        <f t="shared" si="5"/>
        <v>0</v>
      </c>
      <c r="G77" s="385">
        <v>0</v>
      </c>
      <c r="H77" s="381">
        <v>0</v>
      </c>
      <c r="I77" s="382">
        <f t="shared" si="3"/>
        <v>0</v>
      </c>
    </row>
    <row r="78" spans="2:9" x14ac:dyDescent="0.25">
      <c r="B78" s="377"/>
      <c r="C78" s="378" t="s">
        <v>417</v>
      </c>
      <c r="D78" s="385">
        <v>500000</v>
      </c>
      <c r="E78" s="381">
        <v>-500000</v>
      </c>
      <c r="F78" s="381">
        <f t="shared" si="5"/>
        <v>0</v>
      </c>
      <c r="G78" s="385">
        <v>0</v>
      </c>
      <c r="H78" s="381">
        <v>0</v>
      </c>
      <c r="I78" s="382">
        <f t="shared" ref="I78:I90" si="15">F78-G78</f>
        <v>0</v>
      </c>
    </row>
    <row r="79" spans="2:9" x14ac:dyDescent="0.25">
      <c r="B79" s="576" t="s">
        <v>418</v>
      </c>
      <c r="C79" s="577"/>
      <c r="D79" s="420">
        <f>SUM(D80:D82)</f>
        <v>0</v>
      </c>
      <c r="E79" s="420">
        <f>SUM(E80:E82)</f>
        <v>0</v>
      </c>
      <c r="F79" s="419">
        <f t="shared" ref="F79:F90" si="16">D79+E79</f>
        <v>0</v>
      </c>
      <c r="G79" s="420">
        <f t="shared" ref="G79:I79" si="17">SUM(G80:G82)</f>
        <v>0</v>
      </c>
      <c r="H79" s="420">
        <f t="shared" si="17"/>
        <v>0</v>
      </c>
      <c r="I79" s="421">
        <f t="shared" si="17"/>
        <v>0</v>
      </c>
    </row>
    <row r="80" spans="2:9" x14ac:dyDescent="0.25">
      <c r="B80" s="377"/>
      <c r="C80" s="378" t="s">
        <v>419</v>
      </c>
      <c r="D80" s="385">
        <v>0</v>
      </c>
      <c r="E80" s="385">
        <v>0</v>
      </c>
      <c r="F80" s="381">
        <f t="shared" si="16"/>
        <v>0</v>
      </c>
      <c r="G80" s="385">
        <v>0</v>
      </c>
      <c r="H80" s="385">
        <v>0</v>
      </c>
      <c r="I80" s="382">
        <f t="shared" si="15"/>
        <v>0</v>
      </c>
    </row>
    <row r="81" spans="2:10" x14ac:dyDescent="0.25">
      <c r="B81" s="377"/>
      <c r="C81" s="378" t="s">
        <v>420</v>
      </c>
      <c r="D81" s="385">
        <v>0</v>
      </c>
      <c r="E81" s="385">
        <v>0</v>
      </c>
      <c r="F81" s="381">
        <f t="shared" si="16"/>
        <v>0</v>
      </c>
      <c r="G81" s="385">
        <v>0</v>
      </c>
      <c r="H81" s="385">
        <v>0</v>
      </c>
      <c r="I81" s="382">
        <f t="shared" si="15"/>
        <v>0</v>
      </c>
    </row>
    <row r="82" spans="2:10" x14ac:dyDescent="0.25">
      <c r="B82" s="377"/>
      <c r="C82" s="378" t="s">
        <v>421</v>
      </c>
      <c r="D82" s="385">
        <v>0</v>
      </c>
      <c r="E82" s="385">
        <v>0</v>
      </c>
      <c r="F82" s="381">
        <f t="shared" si="16"/>
        <v>0</v>
      </c>
      <c r="G82" s="385">
        <v>0</v>
      </c>
      <c r="H82" s="385">
        <v>0</v>
      </c>
      <c r="I82" s="382">
        <f t="shared" si="15"/>
        <v>0</v>
      </c>
    </row>
    <row r="83" spans="2:10" x14ac:dyDescent="0.25">
      <c r="B83" s="576" t="s">
        <v>422</v>
      </c>
      <c r="C83" s="577"/>
      <c r="D83" s="420">
        <f>SUM(D84:D90)</f>
        <v>0</v>
      </c>
      <c r="E83" s="420">
        <f>SUM(E84:E90)</f>
        <v>0</v>
      </c>
      <c r="F83" s="419">
        <f t="shared" si="16"/>
        <v>0</v>
      </c>
      <c r="G83" s="420">
        <f>SUM(G84:G90)</f>
        <v>0</v>
      </c>
      <c r="H83" s="420">
        <f>SUM(H84:H90)</f>
        <v>0</v>
      </c>
      <c r="I83" s="421">
        <f>SUM(I84:I90)</f>
        <v>0</v>
      </c>
      <c r="J83" s="75"/>
    </row>
    <row r="84" spans="2:10" x14ac:dyDescent="0.25">
      <c r="B84" s="377"/>
      <c r="C84" s="378" t="s">
        <v>423</v>
      </c>
      <c r="D84" s="385">
        <v>0</v>
      </c>
      <c r="E84" s="385">
        <v>0</v>
      </c>
      <c r="F84" s="381">
        <f t="shared" si="16"/>
        <v>0</v>
      </c>
      <c r="G84" s="385">
        <v>0</v>
      </c>
      <c r="H84" s="385">
        <v>0</v>
      </c>
      <c r="I84" s="382">
        <f t="shared" si="15"/>
        <v>0</v>
      </c>
    </row>
    <row r="85" spans="2:10" x14ac:dyDescent="0.25">
      <c r="B85" s="377"/>
      <c r="C85" s="378" t="s">
        <v>424</v>
      </c>
      <c r="D85" s="385">
        <v>0</v>
      </c>
      <c r="E85" s="385">
        <v>0</v>
      </c>
      <c r="F85" s="381">
        <f t="shared" si="16"/>
        <v>0</v>
      </c>
      <c r="G85" s="385">
        <v>0</v>
      </c>
      <c r="H85" s="385">
        <v>0</v>
      </c>
      <c r="I85" s="382">
        <f t="shared" si="15"/>
        <v>0</v>
      </c>
    </row>
    <row r="86" spans="2:10" x14ac:dyDescent="0.25">
      <c r="B86" s="377"/>
      <c r="C86" s="378" t="s">
        <v>425</v>
      </c>
      <c r="D86" s="385">
        <v>0</v>
      </c>
      <c r="E86" s="385">
        <v>0</v>
      </c>
      <c r="F86" s="381">
        <f t="shared" si="16"/>
        <v>0</v>
      </c>
      <c r="G86" s="385">
        <v>0</v>
      </c>
      <c r="H86" s="385">
        <v>0</v>
      </c>
      <c r="I86" s="382">
        <f t="shared" si="15"/>
        <v>0</v>
      </c>
    </row>
    <row r="87" spans="2:10" x14ac:dyDescent="0.25">
      <c r="B87" s="377"/>
      <c r="C87" s="378" t="s">
        <v>426</v>
      </c>
      <c r="D87" s="385">
        <v>0</v>
      </c>
      <c r="E87" s="385">
        <v>0</v>
      </c>
      <c r="F87" s="381">
        <f t="shared" si="16"/>
        <v>0</v>
      </c>
      <c r="G87" s="385">
        <v>0</v>
      </c>
      <c r="H87" s="385">
        <v>0</v>
      </c>
      <c r="I87" s="382">
        <f t="shared" si="15"/>
        <v>0</v>
      </c>
    </row>
    <row r="88" spans="2:10" x14ac:dyDescent="0.25">
      <c r="B88" s="377"/>
      <c r="C88" s="378" t="s">
        <v>427</v>
      </c>
      <c r="D88" s="385">
        <v>0</v>
      </c>
      <c r="E88" s="385">
        <v>0</v>
      </c>
      <c r="F88" s="381">
        <f t="shared" si="16"/>
        <v>0</v>
      </c>
      <c r="G88" s="385">
        <v>0</v>
      </c>
      <c r="H88" s="385">
        <v>0</v>
      </c>
      <c r="I88" s="382">
        <f t="shared" si="15"/>
        <v>0</v>
      </c>
    </row>
    <row r="89" spans="2:10" x14ac:dyDescent="0.25">
      <c r="B89" s="377"/>
      <c r="C89" s="378" t="s">
        <v>428</v>
      </c>
      <c r="D89" s="385">
        <v>0</v>
      </c>
      <c r="E89" s="385">
        <v>0</v>
      </c>
      <c r="F89" s="381">
        <f t="shared" si="16"/>
        <v>0</v>
      </c>
      <c r="G89" s="385">
        <v>0</v>
      </c>
      <c r="H89" s="385">
        <v>0</v>
      </c>
      <c r="I89" s="382">
        <f t="shared" si="15"/>
        <v>0</v>
      </c>
    </row>
    <row r="90" spans="2:10" x14ac:dyDescent="0.25">
      <c r="B90" s="377"/>
      <c r="C90" s="378" t="s">
        <v>429</v>
      </c>
      <c r="D90" s="385">
        <v>0</v>
      </c>
      <c r="E90" s="385">
        <v>0</v>
      </c>
      <c r="F90" s="381">
        <f t="shared" si="16"/>
        <v>0</v>
      </c>
      <c r="G90" s="385">
        <v>0</v>
      </c>
      <c r="H90" s="385">
        <v>0</v>
      </c>
      <c r="I90" s="382">
        <f t="shared" si="15"/>
        <v>0</v>
      </c>
    </row>
    <row r="91" spans="2:10" x14ac:dyDescent="0.25">
      <c r="B91" s="581"/>
      <c r="C91" s="582"/>
      <c r="D91" s="386"/>
      <c r="E91" s="387"/>
      <c r="F91" s="388"/>
      <c r="G91" s="387"/>
      <c r="H91" s="387"/>
      <c r="I91" s="389"/>
    </row>
    <row r="92" spans="2:10" x14ac:dyDescent="0.25">
      <c r="B92" s="390"/>
      <c r="C92" s="391"/>
      <c r="D92" s="391"/>
      <c r="E92" s="391"/>
      <c r="F92" s="391"/>
      <c r="G92" s="391"/>
      <c r="H92" s="391"/>
      <c r="I92" s="392"/>
    </row>
    <row r="93" spans="2:10" x14ac:dyDescent="0.25">
      <c r="B93" s="578" t="s">
        <v>430</v>
      </c>
      <c r="C93" s="579"/>
      <c r="D93" s="372">
        <f>D94+D102+D113+D124+D135+D146+D150+D160+D164</f>
        <v>0</v>
      </c>
      <c r="E93" s="372">
        <f>E94+E102+E113+E124+E135+E146+E150+E160+E164</f>
        <v>0</v>
      </c>
      <c r="F93" s="372">
        <f>D93+E93</f>
        <v>0</v>
      </c>
      <c r="G93" s="372">
        <f>G94+G102+G113+G124+G135+G146+G150+G160+G164</f>
        <v>0</v>
      </c>
      <c r="H93" s="372">
        <f t="shared" ref="H93" si="18">H94+H102+H113+H124+H135+H146+H150+H160+H164</f>
        <v>0</v>
      </c>
      <c r="I93" s="373">
        <f t="shared" ref="I93" si="19">I94+I102+I113+I124+I135+I146+I150+I160+I164</f>
        <v>0</v>
      </c>
    </row>
    <row r="94" spans="2:10" x14ac:dyDescent="0.25">
      <c r="B94" s="576" t="s">
        <v>352</v>
      </c>
      <c r="C94" s="577"/>
      <c r="D94" s="375">
        <f>SUM(D95:D101)</f>
        <v>0</v>
      </c>
      <c r="E94" s="375">
        <f>SUM(E95:E101)</f>
        <v>0</v>
      </c>
      <c r="F94" s="375">
        <f>D94+E94</f>
        <v>0</v>
      </c>
      <c r="G94" s="375">
        <f t="shared" ref="G94:H94" si="20">SUM(G95:G101)</f>
        <v>0</v>
      </c>
      <c r="H94" s="375">
        <f t="shared" si="20"/>
        <v>0</v>
      </c>
      <c r="I94" s="376">
        <f t="shared" ref="I94" si="21">SUM(I95:I101)</f>
        <v>0</v>
      </c>
    </row>
    <row r="95" spans="2:10" x14ac:dyDescent="0.25">
      <c r="B95" s="377"/>
      <c r="C95" s="378" t="s">
        <v>353</v>
      </c>
      <c r="D95" s="385">
        <v>0</v>
      </c>
      <c r="E95" s="385">
        <v>0</v>
      </c>
      <c r="F95" s="385">
        <f t="shared" ref="F95:F102" si="22">D95+E95</f>
        <v>0</v>
      </c>
      <c r="G95" s="385">
        <v>0</v>
      </c>
      <c r="H95" s="385">
        <v>0</v>
      </c>
      <c r="I95" s="382">
        <f t="shared" ref="I95:I101" si="23">F95-G95</f>
        <v>0</v>
      </c>
    </row>
    <row r="96" spans="2:10" x14ac:dyDescent="0.25">
      <c r="B96" s="377"/>
      <c r="C96" s="378" t="s">
        <v>354</v>
      </c>
      <c r="D96" s="393">
        <v>0</v>
      </c>
      <c r="E96" s="393">
        <v>0</v>
      </c>
      <c r="F96" s="385">
        <f t="shared" si="22"/>
        <v>0</v>
      </c>
      <c r="G96" s="393">
        <v>0</v>
      </c>
      <c r="H96" s="393">
        <v>0</v>
      </c>
      <c r="I96" s="382">
        <f t="shared" si="23"/>
        <v>0</v>
      </c>
    </row>
    <row r="97" spans="2:9" x14ac:dyDescent="0.25">
      <c r="B97" s="377"/>
      <c r="C97" s="378" t="s">
        <v>355</v>
      </c>
      <c r="D97" s="393">
        <v>0</v>
      </c>
      <c r="E97" s="393">
        <v>0</v>
      </c>
      <c r="F97" s="385">
        <f t="shared" si="22"/>
        <v>0</v>
      </c>
      <c r="G97" s="393">
        <v>0</v>
      </c>
      <c r="H97" s="393">
        <v>0</v>
      </c>
      <c r="I97" s="382">
        <f t="shared" si="23"/>
        <v>0</v>
      </c>
    </row>
    <row r="98" spans="2:9" x14ac:dyDescent="0.25">
      <c r="B98" s="377"/>
      <c r="C98" s="378" t="s">
        <v>356</v>
      </c>
      <c r="D98" s="393">
        <v>0</v>
      </c>
      <c r="E98" s="393">
        <v>0</v>
      </c>
      <c r="F98" s="385">
        <f t="shared" si="22"/>
        <v>0</v>
      </c>
      <c r="G98" s="393">
        <v>0</v>
      </c>
      <c r="H98" s="393">
        <v>0</v>
      </c>
      <c r="I98" s="382">
        <f t="shared" si="23"/>
        <v>0</v>
      </c>
    </row>
    <row r="99" spans="2:9" x14ac:dyDescent="0.25">
      <c r="B99" s="377"/>
      <c r="C99" s="378" t="s">
        <v>357</v>
      </c>
      <c r="D99" s="393">
        <v>0</v>
      </c>
      <c r="E99" s="393">
        <v>0</v>
      </c>
      <c r="F99" s="385">
        <f t="shared" si="22"/>
        <v>0</v>
      </c>
      <c r="G99" s="393">
        <v>0</v>
      </c>
      <c r="H99" s="393">
        <v>0</v>
      </c>
      <c r="I99" s="382">
        <f t="shared" si="23"/>
        <v>0</v>
      </c>
    </row>
    <row r="100" spans="2:9" x14ac:dyDescent="0.25">
      <c r="B100" s="377"/>
      <c r="C100" s="378" t="s">
        <v>358</v>
      </c>
      <c r="D100" s="393">
        <v>0</v>
      </c>
      <c r="E100" s="393">
        <v>0</v>
      </c>
      <c r="F100" s="385">
        <f t="shared" si="22"/>
        <v>0</v>
      </c>
      <c r="G100" s="393">
        <v>0</v>
      </c>
      <c r="H100" s="393">
        <v>0</v>
      </c>
      <c r="I100" s="382">
        <f t="shared" si="23"/>
        <v>0</v>
      </c>
    </row>
    <row r="101" spans="2:9" x14ac:dyDescent="0.25">
      <c r="B101" s="377"/>
      <c r="C101" s="378" t="s">
        <v>359</v>
      </c>
      <c r="D101" s="393">
        <v>0</v>
      </c>
      <c r="E101" s="393">
        <v>0</v>
      </c>
      <c r="F101" s="385">
        <f t="shared" si="22"/>
        <v>0</v>
      </c>
      <c r="G101" s="393">
        <v>0</v>
      </c>
      <c r="H101" s="393">
        <v>0</v>
      </c>
      <c r="I101" s="382">
        <f t="shared" si="23"/>
        <v>0</v>
      </c>
    </row>
    <row r="102" spans="2:9" x14ac:dyDescent="0.25">
      <c r="B102" s="576" t="s">
        <v>360</v>
      </c>
      <c r="C102" s="577"/>
      <c r="D102" s="375">
        <f>SUM(D103:D112)</f>
        <v>0</v>
      </c>
      <c r="E102" s="375">
        <f>SUM(E103:E112)</f>
        <v>0</v>
      </c>
      <c r="F102" s="374">
        <f t="shared" si="22"/>
        <v>0</v>
      </c>
      <c r="G102" s="375">
        <f t="shared" ref="G102" si="24">SUM(G103:G112)</f>
        <v>0</v>
      </c>
      <c r="H102" s="375">
        <f t="shared" ref="H102" si="25">SUM(H103:H112)</f>
        <v>0</v>
      </c>
      <c r="I102" s="376">
        <f t="shared" ref="I102" si="26">SUM(I103:I112)</f>
        <v>0</v>
      </c>
    </row>
    <row r="103" spans="2:9" x14ac:dyDescent="0.25">
      <c r="B103" s="576"/>
      <c r="C103" s="378" t="s">
        <v>361</v>
      </c>
      <c r="D103" s="571">
        <v>0</v>
      </c>
      <c r="E103" s="571">
        <v>0</v>
      </c>
      <c r="F103" s="571">
        <f>D103+E103</f>
        <v>0</v>
      </c>
      <c r="G103" s="571">
        <v>0</v>
      </c>
      <c r="H103" s="571">
        <v>0</v>
      </c>
      <c r="I103" s="382">
        <f t="shared" ref="I103:I112" si="27">F103-G103</f>
        <v>0</v>
      </c>
    </row>
    <row r="104" spans="2:9" x14ac:dyDescent="0.25">
      <c r="B104" s="576"/>
      <c r="C104" s="378" t="s">
        <v>362</v>
      </c>
      <c r="D104" s="571"/>
      <c r="E104" s="571"/>
      <c r="F104" s="571"/>
      <c r="G104" s="571"/>
      <c r="H104" s="571"/>
      <c r="I104" s="382">
        <f t="shared" si="27"/>
        <v>0</v>
      </c>
    </row>
    <row r="105" spans="2:9" x14ac:dyDescent="0.25">
      <c r="B105" s="377"/>
      <c r="C105" s="378" t="s">
        <v>363</v>
      </c>
      <c r="D105" s="385">
        <v>0</v>
      </c>
      <c r="E105" s="385">
        <v>0</v>
      </c>
      <c r="F105" s="381">
        <f t="shared" ref="F105:F123" si="28">D105+E105</f>
        <v>0</v>
      </c>
      <c r="G105" s="385">
        <v>0</v>
      </c>
      <c r="H105" s="385">
        <v>0</v>
      </c>
      <c r="I105" s="382">
        <f t="shared" si="27"/>
        <v>0</v>
      </c>
    </row>
    <row r="106" spans="2:9" x14ac:dyDescent="0.25">
      <c r="B106" s="377"/>
      <c r="C106" s="378" t="s">
        <v>364</v>
      </c>
      <c r="D106" s="385">
        <v>0</v>
      </c>
      <c r="E106" s="385">
        <v>0</v>
      </c>
      <c r="F106" s="381">
        <f t="shared" si="28"/>
        <v>0</v>
      </c>
      <c r="G106" s="385">
        <v>0</v>
      </c>
      <c r="H106" s="385">
        <v>0</v>
      </c>
      <c r="I106" s="382">
        <f t="shared" si="27"/>
        <v>0</v>
      </c>
    </row>
    <row r="107" spans="2:9" x14ac:dyDescent="0.25">
      <c r="B107" s="377"/>
      <c r="C107" s="378" t="s">
        <v>365</v>
      </c>
      <c r="D107" s="385">
        <v>0</v>
      </c>
      <c r="E107" s="385">
        <v>0</v>
      </c>
      <c r="F107" s="381">
        <f t="shared" si="28"/>
        <v>0</v>
      </c>
      <c r="G107" s="385">
        <v>0</v>
      </c>
      <c r="H107" s="385">
        <v>0</v>
      </c>
      <c r="I107" s="382">
        <f t="shared" si="27"/>
        <v>0</v>
      </c>
    </row>
    <row r="108" spans="2:9" x14ac:dyDescent="0.25">
      <c r="B108" s="377"/>
      <c r="C108" s="378" t="s">
        <v>366</v>
      </c>
      <c r="D108" s="385">
        <v>0</v>
      </c>
      <c r="E108" s="385">
        <v>0</v>
      </c>
      <c r="F108" s="381">
        <f t="shared" si="28"/>
        <v>0</v>
      </c>
      <c r="G108" s="385">
        <v>0</v>
      </c>
      <c r="H108" s="385">
        <v>0</v>
      </c>
      <c r="I108" s="382">
        <f t="shared" si="27"/>
        <v>0</v>
      </c>
    </row>
    <row r="109" spans="2:9" x14ac:dyDescent="0.25">
      <c r="B109" s="377"/>
      <c r="C109" s="378" t="s">
        <v>367</v>
      </c>
      <c r="D109" s="385">
        <v>0</v>
      </c>
      <c r="E109" s="385">
        <v>0</v>
      </c>
      <c r="F109" s="381">
        <f t="shared" si="28"/>
        <v>0</v>
      </c>
      <c r="G109" s="385">
        <v>0</v>
      </c>
      <c r="H109" s="385">
        <v>0</v>
      </c>
      <c r="I109" s="382">
        <f t="shared" si="27"/>
        <v>0</v>
      </c>
    </row>
    <row r="110" spans="2:9" x14ac:dyDescent="0.25">
      <c r="B110" s="377"/>
      <c r="C110" s="378" t="s">
        <v>368</v>
      </c>
      <c r="D110" s="385">
        <v>0</v>
      </c>
      <c r="E110" s="385">
        <v>0</v>
      </c>
      <c r="F110" s="381">
        <f t="shared" si="28"/>
        <v>0</v>
      </c>
      <c r="G110" s="385">
        <v>0</v>
      </c>
      <c r="H110" s="385">
        <v>0</v>
      </c>
      <c r="I110" s="382">
        <f t="shared" si="27"/>
        <v>0</v>
      </c>
    </row>
    <row r="111" spans="2:9" x14ac:dyDescent="0.25">
      <c r="B111" s="377"/>
      <c r="C111" s="378" t="s">
        <v>369</v>
      </c>
      <c r="D111" s="385">
        <v>0</v>
      </c>
      <c r="E111" s="385">
        <v>0</v>
      </c>
      <c r="F111" s="381">
        <f t="shared" si="28"/>
        <v>0</v>
      </c>
      <c r="G111" s="385">
        <v>0</v>
      </c>
      <c r="H111" s="385">
        <v>0</v>
      </c>
      <c r="I111" s="382">
        <f t="shared" si="27"/>
        <v>0</v>
      </c>
    </row>
    <row r="112" spans="2:9" x14ac:dyDescent="0.25">
      <c r="B112" s="377"/>
      <c r="C112" s="378" t="s">
        <v>370</v>
      </c>
      <c r="D112" s="385">
        <v>0</v>
      </c>
      <c r="E112" s="385">
        <v>0</v>
      </c>
      <c r="F112" s="381">
        <f t="shared" si="28"/>
        <v>0</v>
      </c>
      <c r="G112" s="385">
        <v>0</v>
      </c>
      <c r="H112" s="385">
        <v>0</v>
      </c>
      <c r="I112" s="382">
        <f t="shared" si="27"/>
        <v>0</v>
      </c>
    </row>
    <row r="113" spans="2:9" x14ac:dyDescent="0.25">
      <c r="B113" s="576" t="s">
        <v>371</v>
      </c>
      <c r="C113" s="577"/>
      <c r="D113" s="375">
        <f>SUM(D114:D123)</f>
        <v>0</v>
      </c>
      <c r="E113" s="375">
        <f>SUM(E114:E123)</f>
        <v>0</v>
      </c>
      <c r="F113" s="374">
        <f t="shared" si="28"/>
        <v>0</v>
      </c>
      <c r="G113" s="375">
        <f t="shared" ref="G113" si="29">SUM(G114:G123)</f>
        <v>0</v>
      </c>
      <c r="H113" s="375">
        <f t="shared" ref="H113" si="30">SUM(H114:H123)</f>
        <v>0</v>
      </c>
      <c r="I113" s="376">
        <f t="shared" ref="I113" si="31">SUM(I114:I123)</f>
        <v>0</v>
      </c>
    </row>
    <row r="114" spans="2:9" x14ac:dyDescent="0.25">
      <c r="B114" s="377"/>
      <c r="C114" s="378" t="s">
        <v>372</v>
      </c>
      <c r="D114" s="385">
        <v>0</v>
      </c>
      <c r="E114" s="385">
        <v>0</v>
      </c>
      <c r="F114" s="381">
        <f t="shared" si="28"/>
        <v>0</v>
      </c>
      <c r="G114" s="385">
        <v>0</v>
      </c>
      <c r="H114" s="385">
        <v>0</v>
      </c>
      <c r="I114" s="382">
        <f t="shared" ref="I114:I123" si="32">F114-G114</f>
        <v>0</v>
      </c>
    </row>
    <row r="115" spans="2:9" x14ac:dyDescent="0.25">
      <c r="B115" s="377"/>
      <c r="C115" s="378" t="s">
        <v>373</v>
      </c>
      <c r="D115" s="385">
        <v>0</v>
      </c>
      <c r="E115" s="385">
        <v>0</v>
      </c>
      <c r="F115" s="381">
        <f t="shared" si="28"/>
        <v>0</v>
      </c>
      <c r="G115" s="385">
        <v>0</v>
      </c>
      <c r="H115" s="385">
        <v>0</v>
      </c>
      <c r="I115" s="382">
        <f t="shared" si="32"/>
        <v>0</v>
      </c>
    </row>
    <row r="116" spans="2:9" x14ac:dyDescent="0.25">
      <c r="B116" s="377"/>
      <c r="C116" s="378" t="s">
        <v>374</v>
      </c>
      <c r="D116" s="385">
        <v>0</v>
      </c>
      <c r="E116" s="385">
        <v>0</v>
      </c>
      <c r="F116" s="381">
        <f t="shared" si="28"/>
        <v>0</v>
      </c>
      <c r="G116" s="385">
        <v>0</v>
      </c>
      <c r="H116" s="385">
        <v>0</v>
      </c>
      <c r="I116" s="382">
        <f t="shared" si="32"/>
        <v>0</v>
      </c>
    </row>
    <row r="117" spans="2:9" x14ac:dyDescent="0.25">
      <c r="B117" s="377"/>
      <c r="C117" s="378" t="s">
        <v>375</v>
      </c>
      <c r="D117" s="385">
        <v>0</v>
      </c>
      <c r="E117" s="385">
        <v>0</v>
      </c>
      <c r="F117" s="381">
        <f t="shared" si="28"/>
        <v>0</v>
      </c>
      <c r="G117" s="385">
        <v>0</v>
      </c>
      <c r="H117" s="385">
        <v>0</v>
      </c>
      <c r="I117" s="382">
        <f t="shared" si="32"/>
        <v>0</v>
      </c>
    </row>
    <row r="118" spans="2:9" x14ac:dyDescent="0.25">
      <c r="B118" s="576"/>
      <c r="C118" s="378" t="s">
        <v>376</v>
      </c>
      <c r="D118" s="571">
        <v>0</v>
      </c>
      <c r="E118" s="571">
        <v>0</v>
      </c>
      <c r="F118" s="381">
        <f t="shared" si="28"/>
        <v>0</v>
      </c>
      <c r="G118" s="571">
        <v>0</v>
      </c>
      <c r="H118" s="571">
        <v>0</v>
      </c>
      <c r="I118" s="382">
        <f t="shared" si="32"/>
        <v>0</v>
      </c>
    </row>
    <row r="119" spans="2:9" x14ac:dyDescent="0.25">
      <c r="B119" s="576"/>
      <c r="C119" s="378" t="s">
        <v>377</v>
      </c>
      <c r="D119" s="571"/>
      <c r="E119" s="571"/>
      <c r="F119" s="381">
        <f t="shared" si="28"/>
        <v>0</v>
      </c>
      <c r="G119" s="571"/>
      <c r="H119" s="571"/>
      <c r="I119" s="382">
        <f t="shared" si="32"/>
        <v>0</v>
      </c>
    </row>
    <row r="120" spans="2:9" x14ac:dyDescent="0.25">
      <c r="B120" s="377"/>
      <c r="C120" s="378" t="s">
        <v>378</v>
      </c>
      <c r="D120" s="385">
        <v>0</v>
      </c>
      <c r="E120" s="385">
        <v>0</v>
      </c>
      <c r="F120" s="381">
        <f t="shared" si="28"/>
        <v>0</v>
      </c>
      <c r="G120" s="385">
        <v>0</v>
      </c>
      <c r="H120" s="385">
        <v>0</v>
      </c>
      <c r="I120" s="382">
        <f t="shared" si="32"/>
        <v>0</v>
      </c>
    </row>
    <row r="121" spans="2:9" x14ac:dyDescent="0.25">
      <c r="B121" s="377"/>
      <c r="C121" s="378" t="s">
        <v>379</v>
      </c>
      <c r="D121" s="385">
        <v>0</v>
      </c>
      <c r="E121" s="385">
        <v>0</v>
      </c>
      <c r="F121" s="381">
        <f t="shared" si="28"/>
        <v>0</v>
      </c>
      <c r="G121" s="385">
        <v>0</v>
      </c>
      <c r="H121" s="385">
        <v>0</v>
      </c>
      <c r="I121" s="382">
        <f t="shared" si="32"/>
        <v>0</v>
      </c>
    </row>
    <row r="122" spans="2:9" x14ac:dyDescent="0.25">
      <c r="B122" s="377"/>
      <c r="C122" s="378" t="s">
        <v>380</v>
      </c>
      <c r="D122" s="385">
        <v>0</v>
      </c>
      <c r="E122" s="385">
        <v>0</v>
      </c>
      <c r="F122" s="381">
        <f t="shared" si="28"/>
        <v>0</v>
      </c>
      <c r="G122" s="385">
        <v>0</v>
      </c>
      <c r="H122" s="385">
        <v>0</v>
      </c>
      <c r="I122" s="382">
        <f t="shared" si="32"/>
        <v>0</v>
      </c>
    </row>
    <row r="123" spans="2:9" x14ac:dyDescent="0.25">
      <c r="B123" s="377"/>
      <c r="C123" s="378" t="s">
        <v>381</v>
      </c>
      <c r="D123" s="385">
        <v>0</v>
      </c>
      <c r="E123" s="385">
        <v>0</v>
      </c>
      <c r="F123" s="381">
        <f t="shared" si="28"/>
        <v>0</v>
      </c>
      <c r="G123" s="385">
        <v>0</v>
      </c>
      <c r="H123" s="385">
        <v>0</v>
      </c>
      <c r="I123" s="382">
        <f t="shared" si="32"/>
        <v>0</v>
      </c>
    </row>
    <row r="124" spans="2:9" x14ac:dyDescent="0.25">
      <c r="B124" s="576" t="s">
        <v>382</v>
      </c>
      <c r="C124" s="577"/>
      <c r="D124" s="580">
        <f>SUM(D126:D134)</f>
        <v>0</v>
      </c>
      <c r="E124" s="580">
        <f>SUM(E126:E134)</f>
        <v>0</v>
      </c>
      <c r="F124" s="580">
        <f>D124+E124</f>
        <v>0</v>
      </c>
      <c r="G124" s="580">
        <f t="shared" ref="G124:I124" si="33">SUM(G126:G134)</f>
        <v>0</v>
      </c>
      <c r="H124" s="580">
        <f t="shared" si="33"/>
        <v>0</v>
      </c>
      <c r="I124" s="575">
        <f t="shared" si="33"/>
        <v>0</v>
      </c>
    </row>
    <row r="125" spans="2:9" x14ac:dyDescent="0.25">
      <c r="B125" s="576" t="s">
        <v>383</v>
      </c>
      <c r="C125" s="577"/>
      <c r="D125" s="580"/>
      <c r="E125" s="580"/>
      <c r="F125" s="580"/>
      <c r="G125" s="580"/>
      <c r="H125" s="580"/>
      <c r="I125" s="575"/>
    </row>
    <row r="126" spans="2:9" x14ac:dyDescent="0.25">
      <c r="B126" s="377"/>
      <c r="C126" s="378" t="s">
        <v>384</v>
      </c>
      <c r="D126" s="385">
        <v>0</v>
      </c>
      <c r="E126" s="381">
        <v>0</v>
      </c>
      <c r="F126" s="381">
        <f t="shared" ref="F126:F149" si="34">D126+E126</f>
        <v>0</v>
      </c>
      <c r="G126" s="385">
        <v>0</v>
      </c>
      <c r="H126" s="381">
        <v>0</v>
      </c>
      <c r="I126" s="382">
        <f t="shared" ref="I126:I134" si="35">F126-G126</f>
        <v>0</v>
      </c>
    </row>
    <row r="127" spans="2:9" x14ac:dyDescent="0.25">
      <c r="B127" s="377"/>
      <c r="C127" s="378" t="s">
        <v>385</v>
      </c>
      <c r="D127" s="385">
        <v>0</v>
      </c>
      <c r="E127" s="381">
        <v>0</v>
      </c>
      <c r="F127" s="381">
        <f t="shared" si="34"/>
        <v>0</v>
      </c>
      <c r="G127" s="385">
        <v>0</v>
      </c>
      <c r="H127" s="381">
        <v>0</v>
      </c>
      <c r="I127" s="382">
        <f t="shared" si="35"/>
        <v>0</v>
      </c>
    </row>
    <row r="128" spans="2:9" x14ac:dyDescent="0.25">
      <c r="B128" s="377"/>
      <c r="C128" s="378" t="s">
        <v>386</v>
      </c>
      <c r="D128" s="385">
        <v>0</v>
      </c>
      <c r="E128" s="381">
        <v>0</v>
      </c>
      <c r="F128" s="381">
        <f t="shared" si="34"/>
        <v>0</v>
      </c>
      <c r="G128" s="385">
        <v>0</v>
      </c>
      <c r="H128" s="381">
        <v>0</v>
      </c>
      <c r="I128" s="382">
        <f t="shared" si="35"/>
        <v>0</v>
      </c>
    </row>
    <row r="129" spans="2:9" x14ac:dyDescent="0.25">
      <c r="B129" s="377"/>
      <c r="C129" s="378" t="s">
        <v>387</v>
      </c>
      <c r="D129" s="385">
        <v>0</v>
      </c>
      <c r="E129" s="381">
        <v>0</v>
      </c>
      <c r="F129" s="381">
        <f t="shared" si="34"/>
        <v>0</v>
      </c>
      <c r="G129" s="381">
        <v>0</v>
      </c>
      <c r="H129" s="381">
        <v>0</v>
      </c>
      <c r="I129" s="382">
        <f t="shared" si="35"/>
        <v>0</v>
      </c>
    </row>
    <row r="130" spans="2:9" x14ac:dyDescent="0.25">
      <c r="B130" s="377"/>
      <c r="C130" s="378" t="s">
        <v>388</v>
      </c>
      <c r="D130" s="385">
        <v>0</v>
      </c>
      <c r="E130" s="381">
        <v>0</v>
      </c>
      <c r="F130" s="381">
        <f t="shared" si="34"/>
        <v>0</v>
      </c>
      <c r="G130" s="385">
        <v>0</v>
      </c>
      <c r="H130" s="381">
        <v>0</v>
      </c>
      <c r="I130" s="382">
        <f t="shared" si="35"/>
        <v>0</v>
      </c>
    </row>
    <row r="131" spans="2:9" x14ac:dyDescent="0.25">
      <c r="B131" s="377"/>
      <c r="C131" s="378" t="s">
        <v>389</v>
      </c>
      <c r="D131" s="385">
        <v>0</v>
      </c>
      <c r="E131" s="381">
        <v>0</v>
      </c>
      <c r="F131" s="381">
        <f t="shared" si="34"/>
        <v>0</v>
      </c>
      <c r="G131" s="385">
        <v>0</v>
      </c>
      <c r="H131" s="381">
        <v>0</v>
      </c>
      <c r="I131" s="382">
        <f t="shared" si="35"/>
        <v>0</v>
      </c>
    </row>
    <row r="132" spans="2:9" x14ac:dyDescent="0.25">
      <c r="B132" s="377"/>
      <c r="C132" s="378" t="s">
        <v>390</v>
      </c>
      <c r="D132" s="385">
        <v>0</v>
      </c>
      <c r="E132" s="381">
        <v>0</v>
      </c>
      <c r="F132" s="381">
        <f t="shared" si="34"/>
        <v>0</v>
      </c>
      <c r="G132" s="385">
        <v>0</v>
      </c>
      <c r="H132" s="381">
        <v>0</v>
      </c>
      <c r="I132" s="382">
        <f t="shared" si="35"/>
        <v>0</v>
      </c>
    </row>
    <row r="133" spans="2:9" x14ac:dyDescent="0.25">
      <c r="B133" s="377"/>
      <c r="C133" s="378" t="s">
        <v>391</v>
      </c>
      <c r="D133" s="385">
        <v>0</v>
      </c>
      <c r="E133" s="381">
        <v>0</v>
      </c>
      <c r="F133" s="381">
        <f t="shared" si="34"/>
        <v>0</v>
      </c>
      <c r="G133" s="385">
        <v>0</v>
      </c>
      <c r="H133" s="381">
        <v>0</v>
      </c>
      <c r="I133" s="382">
        <f t="shared" si="35"/>
        <v>0</v>
      </c>
    </row>
    <row r="134" spans="2:9" x14ac:dyDescent="0.25">
      <c r="B134" s="377"/>
      <c r="C134" s="378" t="s">
        <v>392</v>
      </c>
      <c r="D134" s="385">
        <v>0</v>
      </c>
      <c r="E134" s="381">
        <v>0</v>
      </c>
      <c r="F134" s="381">
        <f t="shared" si="34"/>
        <v>0</v>
      </c>
      <c r="G134" s="385">
        <v>0</v>
      </c>
      <c r="H134" s="381">
        <v>0</v>
      </c>
      <c r="I134" s="382">
        <f t="shared" si="35"/>
        <v>0</v>
      </c>
    </row>
    <row r="135" spans="2:9" x14ac:dyDescent="0.25">
      <c r="B135" s="576" t="s">
        <v>393</v>
      </c>
      <c r="C135" s="577"/>
      <c r="D135" s="580">
        <f>SUM(D137:D145)</f>
        <v>0</v>
      </c>
      <c r="E135" s="580">
        <f>SUM(E137:E145)</f>
        <v>0</v>
      </c>
      <c r="F135" s="374">
        <f t="shared" si="34"/>
        <v>0</v>
      </c>
      <c r="G135" s="580">
        <f t="shared" ref="G135:I135" si="36">SUM(G137:G145)</f>
        <v>0</v>
      </c>
      <c r="H135" s="580">
        <f t="shared" si="36"/>
        <v>0</v>
      </c>
      <c r="I135" s="575">
        <f t="shared" si="36"/>
        <v>0</v>
      </c>
    </row>
    <row r="136" spans="2:9" x14ac:dyDescent="0.25">
      <c r="B136" s="576" t="s">
        <v>394</v>
      </c>
      <c r="C136" s="577"/>
      <c r="D136" s="580"/>
      <c r="E136" s="580"/>
      <c r="F136" s="374">
        <f t="shared" si="34"/>
        <v>0</v>
      </c>
      <c r="G136" s="580"/>
      <c r="H136" s="580"/>
      <c r="I136" s="575"/>
    </row>
    <row r="137" spans="2:9" x14ac:dyDescent="0.25">
      <c r="B137" s="377"/>
      <c r="C137" s="378" t="s">
        <v>395</v>
      </c>
      <c r="D137" s="385">
        <v>0</v>
      </c>
      <c r="E137" s="385">
        <v>0</v>
      </c>
      <c r="F137" s="381">
        <f t="shared" si="34"/>
        <v>0</v>
      </c>
      <c r="G137" s="385">
        <v>0</v>
      </c>
      <c r="H137" s="385">
        <v>0</v>
      </c>
      <c r="I137" s="382">
        <f t="shared" ref="I137:I145" si="37">F137-G137</f>
        <v>0</v>
      </c>
    </row>
    <row r="138" spans="2:9" x14ac:dyDescent="0.25">
      <c r="B138" s="377"/>
      <c r="C138" s="378" t="s">
        <v>396</v>
      </c>
      <c r="D138" s="385">
        <v>0</v>
      </c>
      <c r="E138" s="385">
        <v>0</v>
      </c>
      <c r="F138" s="381">
        <f t="shared" si="34"/>
        <v>0</v>
      </c>
      <c r="G138" s="385">
        <v>0</v>
      </c>
      <c r="H138" s="385">
        <v>0</v>
      </c>
      <c r="I138" s="382">
        <f t="shared" si="37"/>
        <v>0</v>
      </c>
    </row>
    <row r="139" spans="2:9" x14ac:dyDescent="0.25">
      <c r="B139" s="377"/>
      <c r="C139" s="378" t="s">
        <v>397</v>
      </c>
      <c r="D139" s="385">
        <v>0</v>
      </c>
      <c r="E139" s="385">
        <v>0</v>
      </c>
      <c r="F139" s="381">
        <f t="shared" si="34"/>
        <v>0</v>
      </c>
      <c r="G139" s="385">
        <v>0</v>
      </c>
      <c r="H139" s="385">
        <v>0</v>
      </c>
      <c r="I139" s="382">
        <f t="shared" si="37"/>
        <v>0</v>
      </c>
    </row>
    <row r="140" spans="2:9" x14ac:dyDescent="0.25">
      <c r="B140" s="377"/>
      <c r="C140" s="378" t="s">
        <v>398</v>
      </c>
      <c r="D140" s="385">
        <v>0</v>
      </c>
      <c r="E140" s="385">
        <v>0</v>
      </c>
      <c r="F140" s="381">
        <f t="shared" si="34"/>
        <v>0</v>
      </c>
      <c r="G140" s="385">
        <v>0</v>
      </c>
      <c r="H140" s="385">
        <v>0</v>
      </c>
      <c r="I140" s="382">
        <f t="shared" si="37"/>
        <v>0</v>
      </c>
    </row>
    <row r="141" spans="2:9" x14ac:dyDescent="0.25">
      <c r="B141" s="377"/>
      <c r="C141" s="378" t="s">
        <v>399</v>
      </c>
      <c r="D141" s="385">
        <v>0</v>
      </c>
      <c r="E141" s="385">
        <v>0</v>
      </c>
      <c r="F141" s="381">
        <f t="shared" si="34"/>
        <v>0</v>
      </c>
      <c r="G141" s="385">
        <v>0</v>
      </c>
      <c r="H141" s="385">
        <v>0</v>
      </c>
      <c r="I141" s="382">
        <f t="shared" si="37"/>
        <v>0</v>
      </c>
    </row>
    <row r="142" spans="2:9" x14ac:dyDescent="0.25">
      <c r="B142" s="377"/>
      <c r="C142" s="378" t="s">
        <v>400</v>
      </c>
      <c r="D142" s="385">
        <v>0</v>
      </c>
      <c r="E142" s="385">
        <v>0</v>
      </c>
      <c r="F142" s="381">
        <f t="shared" si="34"/>
        <v>0</v>
      </c>
      <c r="G142" s="385">
        <v>0</v>
      </c>
      <c r="H142" s="385">
        <v>0</v>
      </c>
      <c r="I142" s="382">
        <f t="shared" si="37"/>
        <v>0</v>
      </c>
    </row>
    <row r="143" spans="2:9" x14ac:dyDescent="0.25">
      <c r="B143" s="377"/>
      <c r="C143" s="378" t="s">
        <v>401</v>
      </c>
      <c r="D143" s="385">
        <v>0</v>
      </c>
      <c r="E143" s="385">
        <v>0</v>
      </c>
      <c r="F143" s="381">
        <f t="shared" si="34"/>
        <v>0</v>
      </c>
      <c r="G143" s="385">
        <v>0</v>
      </c>
      <c r="H143" s="385">
        <v>0</v>
      </c>
      <c r="I143" s="382">
        <f t="shared" si="37"/>
        <v>0</v>
      </c>
    </row>
    <row r="144" spans="2:9" x14ac:dyDescent="0.25">
      <c r="B144" s="377"/>
      <c r="C144" s="378" t="s">
        <v>402</v>
      </c>
      <c r="D144" s="385">
        <v>0</v>
      </c>
      <c r="E144" s="385">
        <v>0</v>
      </c>
      <c r="F144" s="381">
        <f t="shared" si="34"/>
        <v>0</v>
      </c>
      <c r="G144" s="385">
        <v>0</v>
      </c>
      <c r="H144" s="385">
        <v>0</v>
      </c>
      <c r="I144" s="382">
        <f t="shared" si="37"/>
        <v>0</v>
      </c>
    </row>
    <row r="145" spans="2:9" x14ac:dyDescent="0.25">
      <c r="B145" s="377"/>
      <c r="C145" s="378" t="s">
        <v>403</v>
      </c>
      <c r="D145" s="385">
        <v>0</v>
      </c>
      <c r="E145" s="385">
        <v>0</v>
      </c>
      <c r="F145" s="381">
        <f t="shared" si="34"/>
        <v>0</v>
      </c>
      <c r="G145" s="385">
        <v>0</v>
      </c>
      <c r="H145" s="385">
        <v>0</v>
      </c>
      <c r="I145" s="382">
        <f t="shared" si="37"/>
        <v>0</v>
      </c>
    </row>
    <row r="146" spans="2:9" x14ac:dyDescent="0.25">
      <c r="B146" s="576" t="s">
        <v>404</v>
      </c>
      <c r="C146" s="577"/>
      <c r="D146" s="375">
        <f>SUM(D147:D149)</f>
        <v>0</v>
      </c>
      <c r="E146" s="375">
        <f>SUM(E147:E149)</f>
        <v>0</v>
      </c>
      <c r="F146" s="374">
        <f t="shared" si="34"/>
        <v>0</v>
      </c>
      <c r="G146" s="375">
        <f t="shared" ref="G146" si="38">SUM(G147:G149)</f>
        <v>0</v>
      </c>
      <c r="H146" s="375">
        <f t="shared" ref="H146" si="39">SUM(H147:H149)</f>
        <v>0</v>
      </c>
      <c r="I146" s="376">
        <f t="shared" ref="I146" si="40">SUM(I147:I149)</f>
        <v>0</v>
      </c>
    </row>
    <row r="147" spans="2:9" x14ac:dyDescent="0.25">
      <c r="B147" s="377"/>
      <c r="C147" s="378" t="s">
        <v>405</v>
      </c>
      <c r="D147" s="385">
        <v>0</v>
      </c>
      <c r="E147" s="385">
        <v>0</v>
      </c>
      <c r="F147" s="381">
        <f t="shared" si="34"/>
        <v>0</v>
      </c>
      <c r="G147" s="385">
        <v>0</v>
      </c>
      <c r="H147" s="385">
        <v>0</v>
      </c>
      <c r="I147" s="382">
        <f t="shared" ref="I147:I149" si="41">F147-G147</f>
        <v>0</v>
      </c>
    </row>
    <row r="148" spans="2:9" x14ac:dyDescent="0.25">
      <c r="B148" s="377"/>
      <c r="C148" s="378" t="s">
        <v>406</v>
      </c>
      <c r="D148" s="385">
        <v>0</v>
      </c>
      <c r="E148" s="385">
        <v>0</v>
      </c>
      <c r="F148" s="381">
        <f t="shared" si="34"/>
        <v>0</v>
      </c>
      <c r="G148" s="385">
        <v>0</v>
      </c>
      <c r="H148" s="385">
        <v>0</v>
      </c>
      <c r="I148" s="382">
        <f t="shared" si="41"/>
        <v>0</v>
      </c>
    </row>
    <row r="149" spans="2:9" x14ac:dyDescent="0.25">
      <c r="B149" s="377"/>
      <c r="C149" s="378" t="s">
        <v>407</v>
      </c>
      <c r="D149" s="385">
        <v>0</v>
      </c>
      <c r="E149" s="385">
        <v>0</v>
      </c>
      <c r="F149" s="381">
        <f t="shared" si="34"/>
        <v>0</v>
      </c>
      <c r="G149" s="385">
        <v>0</v>
      </c>
      <c r="H149" s="385">
        <v>0</v>
      </c>
      <c r="I149" s="382">
        <f t="shared" si="41"/>
        <v>0</v>
      </c>
    </row>
    <row r="150" spans="2:9" x14ac:dyDescent="0.25">
      <c r="B150" s="576" t="s">
        <v>408</v>
      </c>
      <c r="C150" s="577"/>
      <c r="D150" s="580">
        <f>SUM(D152:D159)</f>
        <v>0</v>
      </c>
      <c r="E150" s="580">
        <f>SUM(E152:E159)</f>
        <v>0</v>
      </c>
      <c r="F150" s="374">
        <f>D150+E150</f>
        <v>0</v>
      </c>
      <c r="G150" s="580">
        <f>SUM(G152:G159)</f>
        <v>0</v>
      </c>
      <c r="H150" s="580">
        <f>SUM(H152:H159)</f>
        <v>0</v>
      </c>
      <c r="I150" s="575">
        <f>SUM(I152:I159)</f>
        <v>0</v>
      </c>
    </row>
    <row r="151" spans="2:9" x14ac:dyDescent="0.25">
      <c r="B151" s="576" t="s">
        <v>409</v>
      </c>
      <c r="C151" s="577"/>
      <c r="D151" s="580"/>
      <c r="E151" s="580"/>
      <c r="F151" s="374">
        <f>D151+E151</f>
        <v>0</v>
      </c>
      <c r="G151" s="580"/>
      <c r="H151" s="580"/>
      <c r="I151" s="575"/>
    </row>
    <row r="152" spans="2:9" x14ac:dyDescent="0.25">
      <c r="B152" s="377"/>
      <c r="C152" s="378" t="s">
        <v>410</v>
      </c>
      <c r="D152" s="385">
        <v>0</v>
      </c>
      <c r="E152" s="385">
        <v>0</v>
      </c>
      <c r="F152" s="381">
        <f t="shared" ref="F152:F171" si="42">D152+E152</f>
        <v>0</v>
      </c>
      <c r="G152" s="385">
        <v>0</v>
      </c>
      <c r="H152" s="385">
        <v>0</v>
      </c>
      <c r="I152" s="382">
        <f t="shared" ref="I152:I159" si="43">F152-G152</f>
        <v>0</v>
      </c>
    </row>
    <row r="153" spans="2:9" x14ac:dyDescent="0.25">
      <c r="B153" s="377"/>
      <c r="C153" s="378" t="s">
        <v>411</v>
      </c>
      <c r="D153" s="385">
        <v>0</v>
      </c>
      <c r="E153" s="385">
        <v>0</v>
      </c>
      <c r="F153" s="381">
        <f t="shared" si="42"/>
        <v>0</v>
      </c>
      <c r="G153" s="385">
        <v>0</v>
      </c>
      <c r="H153" s="385">
        <v>0</v>
      </c>
      <c r="I153" s="382">
        <f t="shared" si="43"/>
        <v>0</v>
      </c>
    </row>
    <row r="154" spans="2:9" x14ac:dyDescent="0.25">
      <c r="B154" s="377"/>
      <c r="C154" s="378" t="s">
        <v>412</v>
      </c>
      <c r="D154" s="385">
        <v>0</v>
      </c>
      <c r="E154" s="385">
        <v>0</v>
      </c>
      <c r="F154" s="381">
        <f t="shared" si="42"/>
        <v>0</v>
      </c>
      <c r="G154" s="385">
        <v>0</v>
      </c>
      <c r="H154" s="385">
        <v>0</v>
      </c>
      <c r="I154" s="382">
        <f t="shared" si="43"/>
        <v>0</v>
      </c>
    </row>
    <row r="155" spans="2:9" x14ac:dyDescent="0.25">
      <c r="B155" s="377"/>
      <c r="C155" s="378" t="s">
        <v>413</v>
      </c>
      <c r="D155" s="385">
        <v>0</v>
      </c>
      <c r="E155" s="385">
        <v>0</v>
      </c>
      <c r="F155" s="381">
        <f t="shared" si="42"/>
        <v>0</v>
      </c>
      <c r="G155" s="385">
        <v>0</v>
      </c>
      <c r="H155" s="385">
        <v>0</v>
      </c>
      <c r="I155" s="382">
        <f t="shared" si="43"/>
        <v>0</v>
      </c>
    </row>
    <row r="156" spans="2:9" x14ac:dyDescent="0.25">
      <c r="B156" s="377"/>
      <c r="C156" s="378" t="s">
        <v>414</v>
      </c>
      <c r="D156" s="573">
        <v>0</v>
      </c>
      <c r="E156" s="573">
        <v>0</v>
      </c>
      <c r="F156" s="381">
        <f t="shared" si="42"/>
        <v>0</v>
      </c>
      <c r="G156" s="573">
        <v>0</v>
      </c>
      <c r="H156" s="573">
        <v>0</v>
      </c>
      <c r="I156" s="382">
        <f t="shared" si="43"/>
        <v>0</v>
      </c>
    </row>
    <row r="157" spans="2:9" x14ac:dyDescent="0.25">
      <c r="B157" s="377"/>
      <c r="C157" s="378" t="s">
        <v>415</v>
      </c>
      <c r="D157" s="573"/>
      <c r="E157" s="573"/>
      <c r="F157" s="381">
        <f t="shared" si="42"/>
        <v>0</v>
      </c>
      <c r="G157" s="573"/>
      <c r="H157" s="573"/>
      <c r="I157" s="382">
        <f t="shared" si="43"/>
        <v>0</v>
      </c>
    </row>
    <row r="158" spans="2:9" x14ac:dyDescent="0.25">
      <c r="B158" s="377"/>
      <c r="C158" s="378" t="s">
        <v>416</v>
      </c>
      <c r="D158" s="385">
        <v>0</v>
      </c>
      <c r="E158" s="381">
        <v>0</v>
      </c>
      <c r="F158" s="381">
        <f t="shared" si="42"/>
        <v>0</v>
      </c>
      <c r="G158" s="385">
        <v>0</v>
      </c>
      <c r="H158" s="381">
        <v>0</v>
      </c>
      <c r="I158" s="382">
        <f t="shared" si="43"/>
        <v>0</v>
      </c>
    </row>
    <row r="159" spans="2:9" x14ac:dyDescent="0.25">
      <c r="B159" s="377"/>
      <c r="C159" s="378" t="s">
        <v>417</v>
      </c>
      <c r="D159" s="385">
        <v>0</v>
      </c>
      <c r="E159" s="381">
        <v>0</v>
      </c>
      <c r="F159" s="381">
        <f t="shared" si="42"/>
        <v>0</v>
      </c>
      <c r="G159" s="385">
        <v>0</v>
      </c>
      <c r="H159" s="381">
        <v>0</v>
      </c>
      <c r="I159" s="382">
        <f t="shared" si="43"/>
        <v>0</v>
      </c>
    </row>
    <row r="160" spans="2:9" x14ac:dyDescent="0.25">
      <c r="B160" s="576" t="s">
        <v>418</v>
      </c>
      <c r="C160" s="577"/>
      <c r="D160" s="375">
        <f>SUM(D161:D163)</f>
        <v>0</v>
      </c>
      <c r="E160" s="375">
        <f>SUM(E161:E163)</f>
        <v>0</v>
      </c>
      <c r="F160" s="374">
        <f t="shared" si="42"/>
        <v>0</v>
      </c>
      <c r="G160" s="375">
        <f t="shared" ref="G160" si="44">SUM(G161:G163)</f>
        <v>0</v>
      </c>
      <c r="H160" s="375">
        <f t="shared" ref="H160" si="45">SUM(H161:H163)</f>
        <v>0</v>
      </c>
      <c r="I160" s="376">
        <f t="shared" ref="I160" si="46">SUM(I161:I163)</f>
        <v>0</v>
      </c>
    </row>
    <row r="161" spans="2:9" x14ac:dyDescent="0.25">
      <c r="B161" s="377"/>
      <c r="C161" s="378" t="s">
        <v>419</v>
      </c>
      <c r="D161" s="385">
        <v>0</v>
      </c>
      <c r="E161" s="385">
        <v>0</v>
      </c>
      <c r="F161" s="381">
        <f t="shared" si="42"/>
        <v>0</v>
      </c>
      <c r="G161" s="385">
        <v>0</v>
      </c>
      <c r="H161" s="385">
        <v>0</v>
      </c>
      <c r="I161" s="382">
        <f t="shared" ref="I161:I163" si="47">F161-G161</f>
        <v>0</v>
      </c>
    </row>
    <row r="162" spans="2:9" x14ac:dyDescent="0.25">
      <c r="B162" s="377"/>
      <c r="C162" s="378" t="s">
        <v>420</v>
      </c>
      <c r="D162" s="385">
        <v>0</v>
      </c>
      <c r="E162" s="385">
        <v>0</v>
      </c>
      <c r="F162" s="381">
        <f t="shared" si="42"/>
        <v>0</v>
      </c>
      <c r="G162" s="385">
        <v>0</v>
      </c>
      <c r="H162" s="385">
        <v>0</v>
      </c>
      <c r="I162" s="382">
        <f t="shared" si="47"/>
        <v>0</v>
      </c>
    </row>
    <row r="163" spans="2:9" x14ac:dyDescent="0.25">
      <c r="B163" s="377"/>
      <c r="C163" s="378" t="s">
        <v>421</v>
      </c>
      <c r="D163" s="385">
        <v>0</v>
      </c>
      <c r="E163" s="385">
        <v>0</v>
      </c>
      <c r="F163" s="381">
        <f t="shared" si="42"/>
        <v>0</v>
      </c>
      <c r="G163" s="385">
        <v>0</v>
      </c>
      <c r="H163" s="385">
        <v>0</v>
      </c>
      <c r="I163" s="382">
        <f t="shared" si="47"/>
        <v>0</v>
      </c>
    </row>
    <row r="164" spans="2:9" x14ac:dyDescent="0.25">
      <c r="B164" s="576" t="s">
        <v>422</v>
      </c>
      <c r="C164" s="577"/>
      <c r="D164" s="375">
        <f>SUM(D165:D171)</f>
        <v>0</v>
      </c>
      <c r="E164" s="375">
        <f>SUM(E165:E171)</f>
        <v>0</v>
      </c>
      <c r="F164" s="374">
        <f t="shared" si="42"/>
        <v>0</v>
      </c>
      <c r="G164" s="375">
        <f>SUM(G165:G171)</f>
        <v>0</v>
      </c>
      <c r="H164" s="375">
        <f>SUM(H165:H171)</f>
        <v>0</v>
      </c>
      <c r="I164" s="376">
        <f>SUM(I165:I171)</f>
        <v>0</v>
      </c>
    </row>
    <row r="165" spans="2:9" x14ac:dyDescent="0.25">
      <c r="B165" s="377"/>
      <c r="C165" s="378" t="s">
        <v>423</v>
      </c>
      <c r="D165" s="385">
        <v>0</v>
      </c>
      <c r="E165" s="385">
        <v>0</v>
      </c>
      <c r="F165" s="381">
        <f t="shared" si="42"/>
        <v>0</v>
      </c>
      <c r="G165" s="385">
        <v>0</v>
      </c>
      <c r="H165" s="385">
        <v>0</v>
      </c>
      <c r="I165" s="382">
        <f t="shared" ref="I165:I171" si="48">F165-G165</f>
        <v>0</v>
      </c>
    </row>
    <row r="166" spans="2:9" x14ac:dyDescent="0.25">
      <c r="B166" s="377"/>
      <c r="C166" s="378" t="s">
        <v>424</v>
      </c>
      <c r="D166" s="385">
        <v>0</v>
      </c>
      <c r="E166" s="385">
        <v>0</v>
      </c>
      <c r="F166" s="381">
        <f t="shared" si="42"/>
        <v>0</v>
      </c>
      <c r="G166" s="385">
        <v>0</v>
      </c>
      <c r="H166" s="385">
        <v>0</v>
      </c>
      <c r="I166" s="382">
        <f t="shared" si="48"/>
        <v>0</v>
      </c>
    </row>
    <row r="167" spans="2:9" x14ac:dyDescent="0.25">
      <c r="B167" s="377"/>
      <c r="C167" s="378" t="s">
        <v>425</v>
      </c>
      <c r="D167" s="385">
        <v>0</v>
      </c>
      <c r="E167" s="385">
        <v>0</v>
      </c>
      <c r="F167" s="381">
        <f t="shared" si="42"/>
        <v>0</v>
      </c>
      <c r="G167" s="385">
        <v>0</v>
      </c>
      <c r="H167" s="385">
        <v>0</v>
      </c>
      <c r="I167" s="382">
        <f t="shared" si="48"/>
        <v>0</v>
      </c>
    </row>
    <row r="168" spans="2:9" x14ac:dyDescent="0.25">
      <c r="B168" s="377"/>
      <c r="C168" s="378" t="s">
        <v>426</v>
      </c>
      <c r="D168" s="385">
        <v>0</v>
      </c>
      <c r="E168" s="385">
        <v>0</v>
      </c>
      <c r="F168" s="381">
        <f t="shared" si="42"/>
        <v>0</v>
      </c>
      <c r="G168" s="385">
        <v>0</v>
      </c>
      <c r="H168" s="385">
        <v>0</v>
      </c>
      <c r="I168" s="382">
        <f t="shared" si="48"/>
        <v>0</v>
      </c>
    </row>
    <row r="169" spans="2:9" x14ac:dyDescent="0.25">
      <c r="B169" s="377"/>
      <c r="C169" s="378" t="s">
        <v>427</v>
      </c>
      <c r="D169" s="385">
        <v>0</v>
      </c>
      <c r="E169" s="385">
        <v>0</v>
      </c>
      <c r="F169" s="381">
        <f t="shared" si="42"/>
        <v>0</v>
      </c>
      <c r="G169" s="385">
        <v>0</v>
      </c>
      <c r="H169" s="385">
        <v>0</v>
      </c>
      <c r="I169" s="382">
        <f t="shared" si="48"/>
        <v>0</v>
      </c>
    </row>
    <row r="170" spans="2:9" x14ac:dyDescent="0.25">
      <c r="B170" s="377"/>
      <c r="C170" s="378" t="s">
        <v>428</v>
      </c>
      <c r="D170" s="385">
        <v>0</v>
      </c>
      <c r="E170" s="385">
        <v>0</v>
      </c>
      <c r="F170" s="381">
        <f t="shared" si="42"/>
        <v>0</v>
      </c>
      <c r="G170" s="385">
        <v>0</v>
      </c>
      <c r="H170" s="385">
        <v>0</v>
      </c>
      <c r="I170" s="382">
        <f t="shared" si="48"/>
        <v>0</v>
      </c>
    </row>
    <row r="171" spans="2:9" x14ac:dyDescent="0.25">
      <c r="B171" s="377"/>
      <c r="C171" s="378" t="s">
        <v>429</v>
      </c>
      <c r="D171" s="385">
        <v>0</v>
      </c>
      <c r="E171" s="385">
        <v>0</v>
      </c>
      <c r="F171" s="381">
        <f t="shared" si="42"/>
        <v>0</v>
      </c>
      <c r="G171" s="385">
        <v>0</v>
      </c>
      <c r="H171" s="385">
        <v>0</v>
      </c>
      <c r="I171" s="382">
        <f t="shared" si="48"/>
        <v>0</v>
      </c>
    </row>
    <row r="172" spans="2:9" x14ac:dyDescent="0.25">
      <c r="B172" s="377"/>
      <c r="C172" s="378"/>
      <c r="D172" s="394"/>
      <c r="E172" s="395"/>
      <c r="F172" s="395"/>
      <c r="G172" s="395"/>
      <c r="H172" s="395"/>
      <c r="I172" s="396"/>
    </row>
    <row r="173" spans="2:9" x14ac:dyDescent="0.25">
      <c r="B173" s="578" t="s">
        <v>431</v>
      </c>
      <c r="C173" s="579"/>
      <c r="D173" s="397">
        <f>D12+D93</f>
        <v>14294990</v>
      </c>
      <c r="E173" s="397">
        <f t="shared" ref="E173:I173" si="49">E12+E93</f>
        <v>548728</v>
      </c>
      <c r="F173" s="397">
        <f t="shared" si="49"/>
        <v>14843718</v>
      </c>
      <c r="G173" s="397">
        <f t="shared" si="49"/>
        <v>9785318</v>
      </c>
      <c r="H173" s="397">
        <f t="shared" si="49"/>
        <v>9785318</v>
      </c>
      <c r="I173" s="398">
        <f t="shared" si="49"/>
        <v>5058400</v>
      </c>
    </row>
    <row r="174" spans="2:9" ht="15.75" thickBot="1" x14ac:dyDescent="0.3">
      <c r="B174" s="399"/>
      <c r="C174" s="400"/>
      <c r="D174" s="401"/>
      <c r="E174" s="401"/>
      <c r="F174" s="401"/>
      <c r="G174" s="401"/>
      <c r="H174" s="401"/>
      <c r="I174" s="402"/>
    </row>
    <row r="180" spans="2:8" ht="8.25" customHeight="1" x14ac:dyDescent="0.25">
      <c r="B180" s="184" t="s">
        <v>790</v>
      </c>
      <c r="E180" s="184" t="s">
        <v>791</v>
      </c>
      <c r="F180" s="68"/>
      <c r="G180" s="68"/>
      <c r="H180" s="186" t="s">
        <v>792</v>
      </c>
    </row>
    <row r="181" spans="2:8" x14ac:dyDescent="0.25">
      <c r="B181" s="184" t="s">
        <v>793</v>
      </c>
      <c r="E181" s="184" t="s">
        <v>794</v>
      </c>
      <c r="F181" s="68"/>
      <c r="G181" s="68"/>
      <c r="H181" s="184" t="s">
        <v>795</v>
      </c>
    </row>
  </sheetData>
  <mergeCells count="104">
    <mergeCell ref="B32:C32"/>
    <mergeCell ref="B37:B38"/>
    <mergeCell ref="D37:D38"/>
    <mergeCell ref="E37:E38"/>
    <mergeCell ref="G37:G38"/>
    <mergeCell ref="B4:I4"/>
    <mergeCell ref="B5:I5"/>
    <mergeCell ref="B6:I6"/>
    <mergeCell ref="B7:I7"/>
    <mergeCell ref="B8:I8"/>
    <mergeCell ref="B9:C11"/>
    <mergeCell ref="D9:H9"/>
    <mergeCell ref="F10:F11"/>
    <mergeCell ref="G10:G11"/>
    <mergeCell ref="H10:H11"/>
    <mergeCell ref="B12:C12"/>
    <mergeCell ref="B13:C13"/>
    <mergeCell ref="B21:C21"/>
    <mergeCell ref="B22:B23"/>
    <mergeCell ref="D22:D23"/>
    <mergeCell ref="E22:E23"/>
    <mergeCell ref="F22:F23"/>
    <mergeCell ref="G22:G23"/>
    <mergeCell ref="H22:H23"/>
    <mergeCell ref="B54:C54"/>
    <mergeCell ref="B55:C55"/>
    <mergeCell ref="D54:D55"/>
    <mergeCell ref="E54:E55"/>
    <mergeCell ref="G54:G55"/>
    <mergeCell ref="B44:C44"/>
    <mergeCell ref="D43:D44"/>
    <mergeCell ref="E43:E44"/>
    <mergeCell ref="F43:F44"/>
    <mergeCell ref="G43:G44"/>
    <mergeCell ref="B43:C43"/>
    <mergeCell ref="B79:C79"/>
    <mergeCell ref="B83:C83"/>
    <mergeCell ref="B91:C91"/>
    <mergeCell ref="B93:C93"/>
    <mergeCell ref="B94:C94"/>
    <mergeCell ref="B65:C65"/>
    <mergeCell ref="B69:C69"/>
    <mergeCell ref="B70:C70"/>
    <mergeCell ref="D69:D70"/>
    <mergeCell ref="H118:H119"/>
    <mergeCell ref="H124:H125"/>
    <mergeCell ref="I124:I125"/>
    <mergeCell ref="B102:C102"/>
    <mergeCell ref="B103:B104"/>
    <mergeCell ref="D103:D104"/>
    <mergeCell ref="E103:E104"/>
    <mergeCell ref="F103:F104"/>
    <mergeCell ref="G103:G104"/>
    <mergeCell ref="H103:H104"/>
    <mergeCell ref="B113:C113"/>
    <mergeCell ref="B118:B119"/>
    <mergeCell ref="D118:D119"/>
    <mergeCell ref="E118:E119"/>
    <mergeCell ref="G118:G119"/>
    <mergeCell ref="H135:H136"/>
    <mergeCell ref="I135:I136"/>
    <mergeCell ref="B124:C124"/>
    <mergeCell ref="B125:C125"/>
    <mergeCell ref="D124:D125"/>
    <mergeCell ref="E124:E125"/>
    <mergeCell ref="F124:F125"/>
    <mergeCell ref="G124:G125"/>
    <mergeCell ref="B135:C135"/>
    <mergeCell ref="B136:C136"/>
    <mergeCell ref="D135:D136"/>
    <mergeCell ref="E135:E136"/>
    <mergeCell ref="G135:G136"/>
    <mergeCell ref="I150:I151"/>
    <mergeCell ref="B160:C160"/>
    <mergeCell ref="B164:C164"/>
    <mergeCell ref="B173:C173"/>
    <mergeCell ref="B146:C146"/>
    <mergeCell ref="B150:C150"/>
    <mergeCell ref="B151:C151"/>
    <mergeCell ref="D150:D151"/>
    <mergeCell ref="E150:E151"/>
    <mergeCell ref="D156:D157"/>
    <mergeCell ref="E156:E157"/>
    <mergeCell ref="G156:G157"/>
    <mergeCell ref="H156:H157"/>
    <mergeCell ref="G150:G151"/>
    <mergeCell ref="H150:H151"/>
    <mergeCell ref="I37:I38"/>
    <mergeCell ref="F54:F55"/>
    <mergeCell ref="F37:F38"/>
    <mergeCell ref="I69:I70"/>
    <mergeCell ref="I43:I44"/>
    <mergeCell ref="I54:I55"/>
    <mergeCell ref="D75:D76"/>
    <mergeCell ref="E75:E76"/>
    <mergeCell ref="G75:G76"/>
    <mergeCell ref="H75:H76"/>
    <mergeCell ref="G69:G70"/>
    <mergeCell ref="H69:H70"/>
    <mergeCell ref="H43:H44"/>
    <mergeCell ref="H54:H55"/>
    <mergeCell ref="E69:E70"/>
    <mergeCell ref="H37:H38"/>
    <mergeCell ref="F69:F70"/>
  </mergeCells>
  <printOptions horizontalCentered="1"/>
  <pageMargins left="0.39370078740157483" right="0" top="0.39370078740157483" bottom="0" header="0" footer="0"/>
  <pageSetup scale="51" orientation="portrait" r:id="rId1"/>
  <rowBreaks count="1" manualBreakCount="1">
    <brk id="9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zoomScale="160" zoomScaleNormal="160" workbookViewId="0">
      <selection activeCell="B2" sqref="B2:H2"/>
    </sheetView>
  </sheetViews>
  <sheetFormatPr baseColWidth="10" defaultRowHeight="15" x14ac:dyDescent="0.25"/>
  <cols>
    <col min="2" max="2" width="25.42578125" customWidth="1"/>
    <col min="9" max="9" width="13.140625" customWidth="1"/>
  </cols>
  <sheetData>
    <row r="2" spans="2:8" ht="30" customHeight="1" x14ac:dyDescent="0.25">
      <c r="B2" s="607" t="s">
        <v>445</v>
      </c>
      <c r="C2" s="607"/>
      <c r="D2" s="607"/>
      <c r="E2" s="607"/>
      <c r="F2" s="607"/>
      <c r="G2" s="607"/>
      <c r="H2" s="607"/>
    </row>
    <row r="3" spans="2:8" ht="18" x14ac:dyDescent="0.25">
      <c r="B3" s="6" t="s">
        <v>446</v>
      </c>
    </row>
    <row r="4" spans="2:8" ht="15.75" thickBot="1" x14ac:dyDescent="0.3"/>
    <row r="5" spans="2:8" x14ac:dyDescent="0.25">
      <c r="B5" s="450" t="s">
        <v>636</v>
      </c>
      <c r="C5" s="451"/>
      <c r="D5" s="451"/>
      <c r="E5" s="451"/>
      <c r="F5" s="451"/>
      <c r="G5" s="451"/>
      <c r="H5" s="452"/>
    </row>
    <row r="6" spans="2:8" x14ac:dyDescent="0.25">
      <c r="B6" s="453" t="s">
        <v>345</v>
      </c>
      <c r="C6" s="454"/>
      <c r="D6" s="454"/>
      <c r="E6" s="454"/>
      <c r="F6" s="454"/>
      <c r="G6" s="454"/>
      <c r="H6" s="455"/>
    </row>
    <row r="7" spans="2:8" x14ac:dyDescent="0.25">
      <c r="B7" s="453" t="s">
        <v>432</v>
      </c>
      <c r="C7" s="454"/>
      <c r="D7" s="454"/>
      <c r="E7" s="454"/>
      <c r="F7" s="454"/>
      <c r="G7" s="454"/>
      <c r="H7" s="455"/>
    </row>
    <row r="8" spans="2:8" x14ac:dyDescent="0.25">
      <c r="B8" s="453" t="s">
        <v>812</v>
      </c>
      <c r="C8" s="454"/>
      <c r="D8" s="454"/>
      <c r="E8" s="454"/>
      <c r="F8" s="454"/>
      <c r="G8" s="454"/>
      <c r="H8" s="455"/>
    </row>
    <row r="9" spans="2:8" x14ac:dyDescent="0.25">
      <c r="B9" s="456" t="s">
        <v>2</v>
      </c>
      <c r="C9" s="457"/>
      <c r="D9" s="457"/>
      <c r="E9" s="457"/>
      <c r="F9" s="457"/>
      <c r="G9" s="457"/>
      <c r="H9" s="458"/>
    </row>
    <row r="10" spans="2:8" x14ac:dyDescent="0.25">
      <c r="B10" s="615" t="s">
        <v>3</v>
      </c>
      <c r="C10" s="618" t="s">
        <v>347</v>
      </c>
      <c r="D10" s="619"/>
      <c r="E10" s="619"/>
      <c r="F10" s="619"/>
      <c r="G10" s="620"/>
      <c r="H10" s="621" t="s">
        <v>433</v>
      </c>
    </row>
    <row r="11" spans="2:8" x14ac:dyDescent="0.25">
      <c r="B11" s="616"/>
      <c r="C11" s="541" t="s">
        <v>231</v>
      </c>
      <c r="D11" s="192" t="s">
        <v>268</v>
      </c>
      <c r="E11" s="541" t="s">
        <v>270</v>
      </c>
      <c r="F11" s="541" t="s">
        <v>232</v>
      </c>
      <c r="G11" s="541" t="s">
        <v>234</v>
      </c>
      <c r="H11" s="622"/>
    </row>
    <row r="12" spans="2:8" x14ac:dyDescent="0.25">
      <c r="B12" s="617"/>
      <c r="C12" s="542"/>
      <c r="D12" s="193" t="s">
        <v>269</v>
      </c>
      <c r="E12" s="542"/>
      <c r="F12" s="542"/>
      <c r="G12" s="542"/>
      <c r="H12" s="623"/>
    </row>
    <row r="13" spans="2:8" x14ac:dyDescent="0.25">
      <c r="B13" s="267" t="s">
        <v>434</v>
      </c>
      <c r="C13" s="613">
        <f t="shared" ref="C13:D13" si="0">SUM(C15:C22)</f>
        <v>14294990</v>
      </c>
      <c r="D13" s="613">
        <f t="shared" si="0"/>
        <v>548729</v>
      </c>
      <c r="E13" s="613">
        <f>SUM(E15:E22)</f>
        <v>14843719</v>
      </c>
      <c r="F13" s="613">
        <f>SUM(F15:F22)</f>
        <v>9785318</v>
      </c>
      <c r="G13" s="613">
        <f>SUM(G15:G22)</f>
        <v>9785318</v>
      </c>
      <c r="H13" s="608">
        <f t="shared" ref="H13" si="1">SUM(H15:H22)</f>
        <v>5058401</v>
      </c>
    </row>
    <row r="14" spans="2:8" x14ac:dyDescent="0.25">
      <c r="B14" s="268" t="s">
        <v>797</v>
      </c>
      <c r="C14" s="614"/>
      <c r="D14" s="614"/>
      <c r="E14" s="614"/>
      <c r="F14" s="614"/>
      <c r="G14" s="614"/>
      <c r="H14" s="609"/>
    </row>
    <row r="15" spans="2:8" x14ac:dyDescent="0.25">
      <c r="B15" s="269" t="s">
        <v>652</v>
      </c>
      <c r="C15" s="204">
        <v>1248343</v>
      </c>
      <c r="D15" s="204">
        <v>-35000</v>
      </c>
      <c r="E15" s="204">
        <f>C15+D15</f>
        <v>1213343</v>
      </c>
      <c r="F15" s="204">
        <v>723119</v>
      </c>
      <c r="G15" s="204">
        <f>F15</f>
        <v>723119</v>
      </c>
      <c r="H15" s="270">
        <f>E15-F15</f>
        <v>490224</v>
      </c>
    </row>
    <row r="16" spans="2:8" x14ac:dyDescent="0.25">
      <c r="B16" s="269" t="s">
        <v>653</v>
      </c>
      <c r="C16" s="204">
        <v>2990473</v>
      </c>
      <c r="D16" s="204">
        <v>57848</v>
      </c>
      <c r="E16" s="204">
        <f t="shared" ref="E16:E21" si="2">C16+D16</f>
        <v>3048321</v>
      </c>
      <c r="F16" s="204">
        <v>2117420</v>
      </c>
      <c r="G16" s="444">
        <f t="shared" ref="G16:G21" si="3">F16</f>
        <v>2117420</v>
      </c>
      <c r="H16" s="270">
        <f t="shared" ref="H16:H21" si="4">E16-F16</f>
        <v>930901</v>
      </c>
    </row>
    <row r="17" spans="2:8" x14ac:dyDescent="0.25">
      <c r="B17" s="269" t="s">
        <v>654</v>
      </c>
      <c r="C17" s="204">
        <v>2099512</v>
      </c>
      <c r="D17" s="204">
        <v>627646</v>
      </c>
      <c r="E17" s="204">
        <f t="shared" si="2"/>
        <v>2727158</v>
      </c>
      <c r="F17" s="204">
        <v>2293133</v>
      </c>
      <c r="G17" s="444">
        <f t="shared" si="3"/>
        <v>2293133</v>
      </c>
      <c r="H17" s="270">
        <f t="shared" si="4"/>
        <v>434025</v>
      </c>
    </row>
    <row r="18" spans="2:8" x14ac:dyDescent="0.25">
      <c r="B18" s="269" t="s">
        <v>655</v>
      </c>
      <c r="C18" s="204">
        <v>2686138</v>
      </c>
      <c r="D18" s="204">
        <v>34000</v>
      </c>
      <c r="E18" s="204">
        <f t="shared" si="2"/>
        <v>2720138</v>
      </c>
      <c r="F18" s="204">
        <v>1582318</v>
      </c>
      <c r="G18" s="444">
        <f t="shared" si="3"/>
        <v>1582318</v>
      </c>
      <c r="H18" s="270">
        <f t="shared" si="4"/>
        <v>1137820</v>
      </c>
    </row>
    <row r="19" spans="2:8" x14ac:dyDescent="0.25">
      <c r="B19" s="269" t="s">
        <v>656</v>
      </c>
      <c r="C19" s="204">
        <v>1244129</v>
      </c>
      <c r="D19" s="204">
        <v>72986</v>
      </c>
      <c r="E19" s="204">
        <f t="shared" si="2"/>
        <v>1317115</v>
      </c>
      <c r="F19" s="204">
        <v>791178</v>
      </c>
      <c r="G19" s="444">
        <f t="shared" si="3"/>
        <v>791178</v>
      </c>
      <c r="H19" s="270">
        <f t="shared" si="4"/>
        <v>525937</v>
      </c>
    </row>
    <row r="20" spans="2:8" x14ac:dyDescent="0.25">
      <c r="B20" s="269" t="s">
        <v>657</v>
      </c>
      <c r="C20" s="204">
        <v>2993041</v>
      </c>
      <c r="D20" s="204">
        <v>-208751</v>
      </c>
      <c r="E20" s="204">
        <f t="shared" si="2"/>
        <v>2784290</v>
      </c>
      <c r="F20" s="204">
        <v>1715733</v>
      </c>
      <c r="G20" s="444">
        <f t="shared" si="3"/>
        <v>1715733</v>
      </c>
      <c r="H20" s="270">
        <f t="shared" si="4"/>
        <v>1068557</v>
      </c>
    </row>
    <row r="21" spans="2:8" x14ac:dyDescent="0.25">
      <c r="B21" s="269" t="s">
        <v>658</v>
      </c>
      <c r="C21" s="204">
        <v>1033354</v>
      </c>
      <c r="D21" s="204">
        <v>0</v>
      </c>
      <c r="E21" s="82">
        <f t="shared" si="2"/>
        <v>1033354</v>
      </c>
      <c r="F21" s="83">
        <v>562417</v>
      </c>
      <c r="G21" s="444">
        <f t="shared" si="3"/>
        <v>562417</v>
      </c>
      <c r="H21" s="271">
        <f t="shared" si="4"/>
        <v>470937</v>
      </c>
    </row>
    <row r="22" spans="2:8" x14ac:dyDescent="0.25">
      <c r="B22" s="269"/>
      <c r="C22" s="204"/>
      <c r="D22" s="82"/>
      <c r="E22" s="84"/>
      <c r="F22" s="83"/>
      <c r="G22" s="83"/>
      <c r="H22" s="271"/>
    </row>
    <row r="23" spans="2:8" x14ac:dyDescent="0.25">
      <c r="B23" s="199"/>
      <c r="C23" s="83"/>
      <c r="D23" s="84"/>
      <c r="E23" s="84"/>
      <c r="F23" s="83"/>
      <c r="G23" s="83"/>
      <c r="H23" s="271"/>
    </row>
    <row r="24" spans="2:8" x14ac:dyDescent="0.25">
      <c r="B24" s="251" t="s">
        <v>443</v>
      </c>
      <c r="C24" s="610">
        <f t="shared" ref="C24:D24" si="5">SUM(C26:C33)</f>
        <v>0</v>
      </c>
      <c r="D24" s="611">
        <f t="shared" si="5"/>
        <v>0</v>
      </c>
      <c r="E24" s="611">
        <f>SUM(E26:E33)</f>
        <v>0</v>
      </c>
      <c r="F24" s="610">
        <f t="shared" ref="F24:H24" si="6">SUM(F26:F33)</f>
        <v>0</v>
      </c>
      <c r="G24" s="610">
        <f t="shared" si="6"/>
        <v>0</v>
      </c>
      <c r="H24" s="612">
        <f t="shared" si="6"/>
        <v>0</v>
      </c>
    </row>
    <row r="25" spans="2:8" x14ac:dyDescent="0.25">
      <c r="B25" s="251" t="s">
        <v>444</v>
      </c>
      <c r="C25" s="610"/>
      <c r="D25" s="611"/>
      <c r="E25" s="611"/>
      <c r="F25" s="610"/>
      <c r="G25" s="610"/>
      <c r="H25" s="612"/>
    </row>
    <row r="26" spans="2:8" x14ac:dyDescent="0.25">
      <c r="B26" s="269" t="s">
        <v>435</v>
      </c>
      <c r="C26" s="204">
        <v>0</v>
      </c>
      <c r="D26" s="82">
        <v>0</v>
      </c>
      <c r="E26" s="84">
        <f>C26+D26</f>
        <v>0</v>
      </c>
      <c r="F26" s="83">
        <v>0</v>
      </c>
      <c r="G26" s="83">
        <v>0</v>
      </c>
      <c r="H26" s="272">
        <f>E26-F26</f>
        <v>0</v>
      </c>
    </row>
    <row r="27" spans="2:8" x14ac:dyDescent="0.25">
      <c r="B27" s="269" t="s">
        <v>436</v>
      </c>
      <c r="C27" s="204">
        <v>0</v>
      </c>
      <c r="D27" s="82">
        <v>0</v>
      </c>
      <c r="E27" s="204">
        <f t="shared" ref="E27:E33" si="7">C27+D27</f>
        <v>0</v>
      </c>
      <c r="F27" s="83">
        <v>0</v>
      </c>
      <c r="G27" s="83">
        <v>0</v>
      </c>
      <c r="H27" s="270">
        <f t="shared" ref="H27:H33" si="8">E27-F27</f>
        <v>0</v>
      </c>
    </row>
    <row r="28" spans="2:8" x14ac:dyDescent="0.25">
      <c r="B28" s="269" t="s">
        <v>437</v>
      </c>
      <c r="C28" s="204">
        <v>0</v>
      </c>
      <c r="D28" s="82">
        <v>0</v>
      </c>
      <c r="E28" s="204">
        <f t="shared" si="7"/>
        <v>0</v>
      </c>
      <c r="F28" s="83">
        <v>0</v>
      </c>
      <c r="G28" s="83">
        <v>0</v>
      </c>
      <c r="H28" s="270">
        <f t="shared" si="8"/>
        <v>0</v>
      </c>
    </row>
    <row r="29" spans="2:8" x14ac:dyDescent="0.25">
      <c r="B29" s="269" t="s">
        <v>438</v>
      </c>
      <c r="C29" s="204">
        <v>0</v>
      </c>
      <c r="D29" s="82">
        <v>0</v>
      </c>
      <c r="E29" s="204">
        <f t="shared" si="7"/>
        <v>0</v>
      </c>
      <c r="F29" s="83">
        <v>0</v>
      </c>
      <c r="G29" s="83">
        <v>0</v>
      </c>
      <c r="H29" s="270">
        <f t="shared" si="8"/>
        <v>0</v>
      </c>
    </row>
    <row r="30" spans="2:8" x14ac:dyDescent="0.25">
      <c r="B30" s="269" t="s">
        <v>439</v>
      </c>
      <c r="C30" s="204">
        <v>0</v>
      </c>
      <c r="D30" s="82">
        <v>0</v>
      </c>
      <c r="E30" s="204">
        <f t="shared" si="7"/>
        <v>0</v>
      </c>
      <c r="F30" s="83">
        <v>0</v>
      </c>
      <c r="G30" s="83">
        <v>0</v>
      </c>
      <c r="H30" s="270">
        <f t="shared" si="8"/>
        <v>0</v>
      </c>
    </row>
    <row r="31" spans="2:8" x14ac:dyDescent="0.25">
      <c r="B31" s="269" t="s">
        <v>440</v>
      </c>
      <c r="C31" s="204">
        <v>0</v>
      </c>
      <c r="D31" s="82">
        <v>0</v>
      </c>
      <c r="E31" s="204">
        <f t="shared" si="7"/>
        <v>0</v>
      </c>
      <c r="F31" s="83">
        <v>0</v>
      </c>
      <c r="G31" s="83">
        <v>0</v>
      </c>
      <c r="H31" s="270">
        <f t="shared" si="8"/>
        <v>0</v>
      </c>
    </row>
    <row r="32" spans="2:8" x14ac:dyDescent="0.25">
      <c r="B32" s="269" t="s">
        <v>441</v>
      </c>
      <c r="C32" s="204">
        <v>0</v>
      </c>
      <c r="D32" s="82">
        <v>0</v>
      </c>
      <c r="E32" s="204">
        <f t="shared" si="7"/>
        <v>0</v>
      </c>
      <c r="F32" s="83">
        <v>0</v>
      </c>
      <c r="G32" s="83">
        <v>0</v>
      </c>
      <c r="H32" s="270">
        <f t="shared" si="8"/>
        <v>0</v>
      </c>
    </row>
    <row r="33" spans="2:8" x14ac:dyDescent="0.25">
      <c r="B33" s="269" t="s">
        <v>442</v>
      </c>
      <c r="C33" s="204">
        <v>0</v>
      </c>
      <c r="D33" s="82">
        <v>0</v>
      </c>
      <c r="E33" s="204">
        <f t="shared" si="7"/>
        <v>0</v>
      </c>
      <c r="F33" s="83">
        <v>0</v>
      </c>
      <c r="G33" s="83">
        <v>0</v>
      </c>
      <c r="H33" s="270">
        <f t="shared" si="8"/>
        <v>0</v>
      </c>
    </row>
    <row r="34" spans="2:8" x14ac:dyDescent="0.25">
      <c r="B34" s="218"/>
      <c r="C34" s="204"/>
      <c r="D34" s="204"/>
      <c r="E34" s="204"/>
      <c r="F34" s="204"/>
      <c r="G34" s="204"/>
      <c r="H34" s="270"/>
    </row>
    <row r="35" spans="2:8" x14ac:dyDescent="0.25">
      <c r="B35" s="268" t="s">
        <v>431</v>
      </c>
      <c r="C35" s="203">
        <f>C13+C24</f>
        <v>14294990</v>
      </c>
      <c r="D35" s="203">
        <f t="shared" ref="D35:H35" si="9">D13+D24</f>
        <v>548729</v>
      </c>
      <c r="E35" s="203">
        <f t="shared" si="9"/>
        <v>14843719</v>
      </c>
      <c r="F35" s="203">
        <f t="shared" si="9"/>
        <v>9785318</v>
      </c>
      <c r="G35" s="203">
        <f t="shared" si="9"/>
        <v>9785318</v>
      </c>
      <c r="H35" s="79">
        <f t="shared" si="9"/>
        <v>5058401</v>
      </c>
    </row>
    <row r="36" spans="2:8" ht="15.75" thickBot="1" x14ac:dyDescent="0.3">
      <c r="B36" s="57"/>
      <c r="C36" s="273"/>
      <c r="D36" s="273"/>
      <c r="E36" s="273"/>
      <c r="F36" s="273"/>
      <c r="G36" s="273"/>
      <c r="H36" s="274"/>
    </row>
    <row r="37" spans="2:8" x14ac:dyDescent="0.25">
      <c r="B37" s="1"/>
    </row>
    <row r="41" spans="2:8" ht="9" customHeight="1" x14ac:dyDescent="0.25"/>
    <row r="43" spans="2:8" ht="9" customHeight="1" x14ac:dyDescent="0.25">
      <c r="B43" s="184" t="s">
        <v>790</v>
      </c>
      <c r="E43" s="184" t="s">
        <v>791</v>
      </c>
      <c r="F43" s="68"/>
      <c r="G43" s="68"/>
      <c r="H43" s="186" t="s">
        <v>792</v>
      </c>
    </row>
    <row r="44" spans="2:8" x14ac:dyDescent="0.25">
      <c r="B44" s="184" t="s">
        <v>793</v>
      </c>
      <c r="E44" s="184" t="s">
        <v>794</v>
      </c>
      <c r="F44" s="68"/>
      <c r="G44" s="68"/>
      <c r="H44" s="184" t="s">
        <v>795</v>
      </c>
    </row>
  </sheetData>
  <mergeCells count="25">
    <mergeCell ref="B6:H6"/>
    <mergeCell ref="B7:H7"/>
    <mergeCell ref="B8:H8"/>
    <mergeCell ref="B9:H9"/>
    <mergeCell ref="B10:B12"/>
    <mergeCell ref="C10:G10"/>
    <mergeCell ref="H10:H12"/>
    <mergeCell ref="C11:C12"/>
    <mergeCell ref="E11:E12"/>
    <mergeCell ref="B2:H2"/>
    <mergeCell ref="H13:H14"/>
    <mergeCell ref="C24:C25"/>
    <mergeCell ref="D24:D25"/>
    <mergeCell ref="E24:E25"/>
    <mergeCell ref="F24:F25"/>
    <mergeCell ref="G24:G25"/>
    <mergeCell ref="H24:H25"/>
    <mergeCell ref="F11:F12"/>
    <mergeCell ref="G11:G12"/>
    <mergeCell ref="C13:C14"/>
    <mergeCell ref="D13:D14"/>
    <mergeCell ref="E13:E14"/>
    <mergeCell ref="F13:F14"/>
    <mergeCell ref="G13:G14"/>
    <mergeCell ref="B5:H5"/>
  </mergeCells>
  <printOptions horizontalCentered="1"/>
  <pageMargins left="0" right="0" top="0.39370078740157483" bottom="0" header="0" footer="0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5"/>
  <sheetViews>
    <sheetView topLeftCell="B80" zoomScale="160" zoomScaleNormal="160" workbookViewId="0">
      <selection activeCell="I96" sqref="I96"/>
    </sheetView>
  </sheetViews>
  <sheetFormatPr baseColWidth="10" defaultRowHeight="15" x14ac:dyDescent="0.25"/>
  <cols>
    <col min="2" max="2" width="4.7109375" customWidth="1"/>
    <col min="3" max="3" width="58" bestFit="1" customWidth="1"/>
  </cols>
  <sheetData>
    <row r="2" spans="2:9" ht="21.6" customHeight="1" x14ac:dyDescent="0.25">
      <c r="C2" s="607" t="s">
        <v>484</v>
      </c>
      <c r="D2" s="607"/>
      <c r="E2" s="607"/>
      <c r="F2" s="607"/>
      <c r="G2" s="607"/>
      <c r="H2" s="607"/>
    </row>
    <row r="3" spans="2:9" x14ac:dyDescent="0.25">
      <c r="C3" s="18" t="s">
        <v>485</v>
      </c>
    </row>
    <row r="4" spans="2:9" ht="15.75" thickBot="1" x14ac:dyDescent="0.3"/>
    <row r="5" spans="2:9" x14ac:dyDescent="0.25">
      <c r="B5" s="528" t="s">
        <v>636</v>
      </c>
      <c r="C5" s="529"/>
      <c r="D5" s="529"/>
      <c r="E5" s="529"/>
      <c r="F5" s="529"/>
      <c r="G5" s="529"/>
      <c r="H5" s="529"/>
      <c r="I5" s="530"/>
    </row>
    <row r="6" spans="2:9" x14ac:dyDescent="0.25">
      <c r="B6" s="531" t="s">
        <v>345</v>
      </c>
      <c r="C6" s="532"/>
      <c r="D6" s="532"/>
      <c r="E6" s="532"/>
      <c r="F6" s="532"/>
      <c r="G6" s="532"/>
      <c r="H6" s="532"/>
      <c r="I6" s="533"/>
    </row>
    <row r="7" spans="2:9" x14ac:dyDescent="0.25">
      <c r="B7" s="531" t="s">
        <v>447</v>
      </c>
      <c r="C7" s="532"/>
      <c r="D7" s="532"/>
      <c r="E7" s="532"/>
      <c r="F7" s="532"/>
      <c r="G7" s="532"/>
      <c r="H7" s="532"/>
      <c r="I7" s="533"/>
    </row>
    <row r="8" spans="2:9" x14ac:dyDescent="0.25">
      <c r="B8" s="531" t="s">
        <v>813</v>
      </c>
      <c r="C8" s="532"/>
      <c r="D8" s="532"/>
      <c r="E8" s="532"/>
      <c r="F8" s="532"/>
      <c r="G8" s="532"/>
      <c r="H8" s="532"/>
      <c r="I8" s="533"/>
    </row>
    <row r="9" spans="2:9" x14ac:dyDescent="0.25">
      <c r="B9" s="534" t="s">
        <v>2</v>
      </c>
      <c r="C9" s="535"/>
      <c r="D9" s="535"/>
      <c r="E9" s="535"/>
      <c r="F9" s="535"/>
      <c r="G9" s="535"/>
      <c r="H9" s="535"/>
      <c r="I9" s="536"/>
    </row>
    <row r="10" spans="2:9" x14ac:dyDescent="0.25">
      <c r="B10" s="627" t="s">
        <v>3</v>
      </c>
      <c r="C10" s="628"/>
      <c r="D10" s="561" t="s">
        <v>347</v>
      </c>
      <c r="E10" s="562"/>
      <c r="F10" s="562"/>
      <c r="G10" s="562"/>
      <c r="H10" s="563"/>
      <c r="I10" s="564" t="s">
        <v>433</v>
      </c>
    </row>
    <row r="11" spans="2:9" x14ac:dyDescent="0.25">
      <c r="B11" s="531"/>
      <c r="C11" s="567"/>
      <c r="D11" s="509" t="s">
        <v>231</v>
      </c>
      <c r="E11" s="327" t="s">
        <v>268</v>
      </c>
      <c r="F11" s="509" t="s">
        <v>270</v>
      </c>
      <c r="G11" s="509" t="s">
        <v>232</v>
      </c>
      <c r="H11" s="509" t="s">
        <v>234</v>
      </c>
      <c r="I11" s="565"/>
    </row>
    <row r="12" spans="2:9" x14ac:dyDescent="0.25">
      <c r="B12" s="531"/>
      <c r="C12" s="567"/>
      <c r="D12" s="510"/>
      <c r="E12" s="328" t="s">
        <v>269</v>
      </c>
      <c r="F12" s="510"/>
      <c r="G12" s="510"/>
      <c r="H12" s="510"/>
      <c r="I12" s="566"/>
    </row>
    <row r="13" spans="2:9" x14ac:dyDescent="0.25">
      <c r="B13" s="485"/>
      <c r="C13" s="486"/>
      <c r="D13" s="266"/>
      <c r="E13" s="266"/>
      <c r="F13" s="266"/>
      <c r="G13" s="266"/>
      <c r="H13" s="266"/>
      <c r="I13" s="78"/>
    </row>
    <row r="14" spans="2:9" x14ac:dyDescent="0.25">
      <c r="B14" s="551" t="s">
        <v>448</v>
      </c>
      <c r="C14" s="548"/>
      <c r="D14" s="85">
        <f t="shared" ref="D14:I14" si="0">D15+D25+D36+D48</f>
        <v>14294990</v>
      </c>
      <c r="E14" s="85">
        <f t="shared" si="0"/>
        <v>548729</v>
      </c>
      <c r="F14" s="85">
        <f t="shared" si="0"/>
        <v>14843719</v>
      </c>
      <c r="G14" s="85">
        <f t="shared" si="0"/>
        <v>9785318</v>
      </c>
      <c r="H14" s="85">
        <f t="shared" si="0"/>
        <v>9785318</v>
      </c>
      <c r="I14" s="275">
        <f t="shared" si="0"/>
        <v>5058401</v>
      </c>
    </row>
    <row r="15" spans="2:9" x14ac:dyDescent="0.25">
      <c r="B15" s="551" t="s">
        <v>449</v>
      </c>
      <c r="C15" s="548"/>
      <c r="D15" s="85">
        <f>SUM(D16:D23)</f>
        <v>0</v>
      </c>
      <c r="E15" s="85">
        <f t="shared" ref="E15:I15" si="1">SUM(E16:E23)</f>
        <v>0</v>
      </c>
      <c r="F15" s="85">
        <f t="shared" si="1"/>
        <v>0</v>
      </c>
      <c r="G15" s="85">
        <f t="shared" si="1"/>
        <v>0</v>
      </c>
      <c r="H15" s="85">
        <f t="shared" si="1"/>
        <v>0</v>
      </c>
      <c r="I15" s="275">
        <f t="shared" si="1"/>
        <v>0</v>
      </c>
    </row>
    <row r="16" spans="2:9" x14ac:dyDescent="0.25">
      <c r="B16" s="262"/>
      <c r="C16" s="261" t="s">
        <v>450</v>
      </c>
      <c r="D16" s="86">
        <v>0</v>
      </c>
      <c r="E16" s="86">
        <v>0</v>
      </c>
      <c r="F16" s="86">
        <f t="shared" ref="F16:F23" si="2">D16+E16</f>
        <v>0</v>
      </c>
      <c r="G16" s="86">
        <f t="shared" ref="G16:G23" si="3">E16+F16</f>
        <v>0</v>
      </c>
      <c r="H16" s="86">
        <f t="shared" ref="H16:H23" si="4">F16+G16</f>
        <v>0</v>
      </c>
      <c r="I16" s="271">
        <f t="shared" ref="I16:I23" si="5">F16-G16</f>
        <v>0</v>
      </c>
    </row>
    <row r="17" spans="2:9" x14ac:dyDescent="0.25">
      <c r="B17" s="262"/>
      <c r="C17" s="261" t="s">
        <v>451</v>
      </c>
      <c r="D17" s="86">
        <v>0</v>
      </c>
      <c r="E17" s="86">
        <v>0</v>
      </c>
      <c r="F17" s="86">
        <f t="shared" si="2"/>
        <v>0</v>
      </c>
      <c r="G17" s="86">
        <f t="shared" si="3"/>
        <v>0</v>
      </c>
      <c r="H17" s="86">
        <f t="shared" si="4"/>
        <v>0</v>
      </c>
      <c r="I17" s="271">
        <f t="shared" si="5"/>
        <v>0</v>
      </c>
    </row>
    <row r="18" spans="2:9" x14ac:dyDescent="0.25">
      <c r="B18" s="262"/>
      <c r="C18" s="261" t="s">
        <v>452</v>
      </c>
      <c r="D18" s="86">
        <v>0</v>
      </c>
      <c r="E18" s="86">
        <v>0</v>
      </c>
      <c r="F18" s="86">
        <f t="shared" si="2"/>
        <v>0</v>
      </c>
      <c r="G18" s="86">
        <f t="shared" si="3"/>
        <v>0</v>
      </c>
      <c r="H18" s="86">
        <f t="shared" si="4"/>
        <v>0</v>
      </c>
      <c r="I18" s="271">
        <f t="shared" si="5"/>
        <v>0</v>
      </c>
    </row>
    <row r="19" spans="2:9" x14ac:dyDescent="0.25">
      <c r="B19" s="262"/>
      <c r="C19" s="261" t="s">
        <v>453</v>
      </c>
      <c r="D19" s="86">
        <v>0</v>
      </c>
      <c r="E19" s="86">
        <v>0</v>
      </c>
      <c r="F19" s="86">
        <f t="shared" si="2"/>
        <v>0</v>
      </c>
      <c r="G19" s="86">
        <f t="shared" si="3"/>
        <v>0</v>
      </c>
      <c r="H19" s="86">
        <f t="shared" si="4"/>
        <v>0</v>
      </c>
      <c r="I19" s="271">
        <f t="shared" si="5"/>
        <v>0</v>
      </c>
    </row>
    <row r="20" spans="2:9" x14ac:dyDescent="0.25">
      <c r="B20" s="262"/>
      <c r="C20" s="261" t="s">
        <v>454</v>
      </c>
      <c r="D20" s="86">
        <v>0</v>
      </c>
      <c r="E20" s="86">
        <v>0</v>
      </c>
      <c r="F20" s="86">
        <f t="shared" si="2"/>
        <v>0</v>
      </c>
      <c r="G20" s="86">
        <f t="shared" si="3"/>
        <v>0</v>
      </c>
      <c r="H20" s="86">
        <f t="shared" si="4"/>
        <v>0</v>
      </c>
      <c r="I20" s="271">
        <f t="shared" si="5"/>
        <v>0</v>
      </c>
    </row>
    <row r="21" spans="2:9" x14ac:dyDescent="0.25">
      <c r="B21" s="262"/>
      <c r="C21" s="261" t="s">
        <v>455</v>
      </c>
      <c r="D21" s="86">
        <v>0</v>
      </c>
      <c r="E21" s="86">
        <v>0</v>
      </c>
      <c r="F21" s="86">
        <f t="shared" si="2"/>
        <v>0</v>
      </c>
      <c r="G21" s="86">
        <f t="shared" si="3"/>
        <v>0</v>
      </c>
      <c r="H21" s="86">
        <f t="shared" si="4"/>
        <v>0</v>
      </c>
      <c r="I21" s="271">
        <f t="shared" si="5"/>
        <v>0</v>
      </c>
    </row>
    <row r="22" spans="2:9" x14ac:dyDescent="0.25">
      <c r="B22" s="262"/>
      <c r="C22" s="261" t="s">
        <v>456</v>
      </c>
      <c r="D22" s="86">
        <v>0</v>
      </c>
      <c r="E22" s="86">
        <v>0</v>
      </c>
      <c r="F22" s="86">
        <f t="shared" si="2"/>
        <v>0</v>
      </c>
      <c r="G22" s="86">
        <f t="shared" si="3"/>
        <v>0</v>
      </c>
      <c r="H22" s="86">
        <f t="shared" si="4"/>
        <v>0</v>
      </c>
      <c r="I22" s="271">
        <f t="shared" si="5"/>
        <v>0</v>
      </c>
    </row>
    <row r="23" spans="2:9" x14ac:dyDescent="0.25">
      <c r="B23" s="262"/>
      <c r="C23" s="261" t="s">
        <v>457</v>
      </c>
      <c r="D23" s="86">
        <v>0</v>
      </c>
      <c r="E23" s="86">
        <v>0</v>
      </c>
      <c r="F23" s="86">
        <f t="shared" si="2"/>
        <v>0</v>
      </c>
      <c r="G23" s="86">
        <f t="shared" si="3"/>
        <v>0</v>
      </c>
      <c r="H23" s="86">
        <f t="shared" si="4"/>
        <v>0</v>
      </c>
      <c r="I23" s="271">
        <f t="shared" si="5"/>
        <v>0</v>
      </c>
    </row>
    <row r="24" spans="2:9" x14ac:dyDescent="0.25">
      <c r="B24" s="262"/>
      <c r="C24" s="261"/>
      <c r="D24" s="86"/>
      <c r="E24" s="86"/>
      <c r="F24" s="86"/>
      <c r="G24" s="86"/>
      <c r="H24" s="86"/>
      <c r="I24" s="271"/>
    </row>
    <row r="25" spans="2:9" x14ac:dyDescent="0.25">
      <c r="B25" s="551" t="s">
        <v>458</v>
      </c>
      <c r="C25" s="548"/>
      <c r="D25" s="85">
        <f>SUM(D26:D33)</f>
        <v>14294990</v>
      </c>
      <c r="E25" s="85">
        <f t="shared" ref="E25:I25" si="6">SUM(E26:E33)</f>
        <v>548729</v>
      </c>
      <c r="F25" s="85">
        <f t="shared" si="6"/>
        <v>14843719</v>
      </c>
      <c r="G25" s="85">
        <f t="shared" si="6"/>
        <v>9785318</v>
      </c>
      <c r="H25" s="85">
        <f t="shared" si="6"/>
        <v>9785318</v>
      </c>
      <c r="I25" s="275">
        <f t="shared" si="6"/>
        <v>5058401</v>
      </c>
    </row>
    <row r="26" spans="2:9" x14ac:dyDescent="0.25">
      <c r="B26" s="262"/>
      <c r="C26" s="261" t="s">
        <v>459</v>
      </c>
      <c r="D26" s="86">
        <v>0</v>
      </c>
      <c r="E26" s="86">
        <v>0</v>
      </c>
      <c r="F26" s="86">
        <f t="shared" ref="F26:F33" si="7">D26+E26</f>
        <v>0</v>
      </c>
      <c r="G26" s="86">
        <v>0</v>
      </c>
      <c r="H26" s="86">
        <v>0</v>
      </c>
      <c r="I26" s="271">
        <f t="shared" ref="I26:I33" si="8">F26-G26</f>
        <v>0</v>
      </c>
    </row>
    <row r="27" spans="2:9" x14ac:dyDescent="0.25">
      <c r="B27" s="262"/>
      <c r="C27" s="261" t="s">
        <v>460</v>
      </c>
      <c r="D27" s="86">
        <v>0</v>
      </c>
      <c r="E27" s="86">
        <v>0</v>
      </c>
      <c r="F27" s="86">
        <f t="shared" si="7"/>
        <v>0</v>
      </c>
      <c r="G27" s="86">
        <v>0</v>
      </c>
      <c r="H27" s="86">
        <v>0</v>
      </c>
      <c r="I27" s="271">
        <f t="shared" si="8"/>
        <v>0</v>
      </c>
    </row>
    <row r="28" spans="2:9" x14ac:dyDescent="0.25">
      <c r="B28" s="262"/>
      <c r="C28" s="261" t="s">
        <v>461</v>
      </c>
      <c r="D28" s="86">
        <v>14294990</v>
      </c>
      <c r="E28" s="86">
        <v>548729</v>
      </c>
      <c r="F28" s="86">
        <f t="shared" si="7"/>
        <v>14843719</v>
      </c>
      <c r="G28" s="86">
        <v>9785318</v>
      </c>
      <c r="H28" s="86">
        <f>G28</f>
        <v>9785318</v>
      </c>
      <c r="I28" s="271">
        <f t="shared" si="8"/>
        <v>5058401</v>
      </c>
    </row>
    <row r="29" spans="2:9" x14ac:dyDescent="0.25">
      <c r="B29" s="552"/>
      <c r="C29" s="261" t="s">
        <v>462</v>
      </c>
      <c r="D29" s="624">
        <v>0</v>
      </c>
      <c r="E29" s="624">
        <v>0</v>
      </c>
      <c r="F29" s="86">
        <f t="shared" si="7"/>
        <v>0</v>
      </c>
      <c r="G29" s="624">
        <v>0</v>
      </c>
      <c r="H29" s="624">
        <v>0</v>
      </c>
      <c r="I29" s="271">
        <f t="shared" si="8"/>
        <v>0</v>
      </c>
    </row>
    <row r="30" spans="2:9" x14ac:dyDescent="0.25">
      <c r="B30" s="552"/>
      <c r="C30" s="261" t="s">
        <v>463</v>
      </c>
      <c r="D30" s="624"/>
      <c r="E30" s="624"/>
      <c r="F30" s="86">
        <f t="shared" si="7"/>
        <v>0</v>
      </c>
      <c r="G30" s="624"/>
      <c r="H30" s="624"/>
      <c r="I30" s="271">
        <f t="shared" si="8"/>
        <v>0</v>
      </c>
    </row>
    <row r="31" spans="2:9" x14ac:dyDescent="0.25">
      <c r="B31" s="262"/>
      <c r="C31" s="261" t="s">
        <v>464</v>
      </c>
      <c r="D31" s="86">
        <v>0</v>
      </c>
      <c r="E31" s="86">
        <v>0</v>
      </c>
      <c r="F31" s="86">
        <f t="shared" si="7"/>
        <v>0</v>
      </c>
      <c r="G31" s="86">
        <v>0</v>
      </c>
      <c r="H31" s="86">
        <v>0</v>
      </c>
      <c r="I31" s="271">
        <f t="shared" si="8"/>
        <v>0</v>
      </c>
    </row>
    <row r="32" spans="2:9" x14ac:dyDescent="0.25">
      <c r="B32" s="262"/>
      <c r="C32" s="261" t="s">
        <v>465</v>
      </c>
      <c r="D32" s="86">
        <v>0</v>
      </c>
      <c r="E32" s="86">
        <v>0</v>
      </c>
      <c r="F32" s="86">
        <f t="shared" si="7"/>
        <v>0</v>
      </c>
      <c r="G32" s="86">
        <v>0</v>
      </c>
      <c r="H32" s="86">
        <v>0</v>
      </c>
      <c r="I32" s="271">
        <f t="shared" si="8"/>
        <v>0</v>
      </c>
    </row>
    <row r="33" spans="2:9" x14ac:dyDescent="0.25">
      <c r="B33" s="262"/>
      <c r="C33" s="261" t="s">
        <v>466</v>
      </c>
      <c r="D33" s="86">
        <v>0</v>
      </c>
      <c r="E33" s="86">
        <v>0</v>
      </c>
      <c r="F33" s="86">
        <f t="shared" si="7"/>
        <v>0</v>
      </c>
      <c r="G33" s="86">
        <v>0</v>
      </c>
      <c r="H33" s="86">
        <v>0</v>
      </c>
      <c r="I33" s="271">
        <f t="shared" si="8"/>
        <v>0</v>
      </c>
    </row>
    <row r="34" spans="2:9" x14ac:dyDescent="0.25">
      <c r="B34" s="263"/>
      <c r="C34" s="264"/>
      <c r="D34" s="87"/>
      <c r="E34" s="87"/>
      <c r="F34" s="87"/>
      <c r="G34" s="87"/>
      <c r="H34" s="87"/>
      <c r="I34" s="276"/>
    </row>
    <row r="35" spans="2:9" x14ac:dyDescent="0.25">
      <c r="B35" s="348"/>
      <c r="C35" s="349"/>
      <c r="D35" s="403"/>
      <c r="E35" s="403"/>
      <c r="F35" s="403"/>
      <c r="G35" s="403"/>
      <c r="H35" s="403"/>
      <c r="I35" s="404"/>
    </row>
    <row r="36" spans="2:9" x14ac:dyDescent="0.25">
      <c r="B36" s="625" t="s">
        <v>467</v>
      </c>
      <c r="C36" s="626"/>
      <c r="D36" s="613">
        <f>SUM(D38:D46)</f>
        <v>0</v>
      </c>
      <c r="E36" s="613">
        <f t="shared" ref="E36:I36" si="9">SUM(E38:E46)</f>
        <v>0</v>
      </c>
      <c r="F36" s="613">
        <f t="shared" si="9"/>
        <v>0</v>
      </c>
      <c r="G36" s="613">
        <f t="shared" si="9"/>
        <v>0</v>
      </c>
      <c r="H36" s="613">
        <f t="shared" si="9"/>
        <v>0</v>
      </c>
      <c r="I36" s="608">
        <f t="shared" si="9"/>
        <v>0</v>
      </c>
    </row>
    <row r="37" spans="2:9" x14ac:dyDescent="0.25">
      <c r="B37" s="551" t="s">
        <v>468</v>
      </c>
      <c r="C37" s="548"/>
      <c r="D37" s="614"/>
      <c r="E37" s="614"/>
      <c r="F37" s="614"/>
      <c r="G37" s="614"/>
      <c r="H37" s="614"/>
      <c r="I37" s="609"/>
    </row>
    <row r="38" spans="2:9" x14ac:dyDescent="0.25">
      <c r="B38" s="262"/>
      <c r="C38" s="261" t="s">
        <v>659</v>
      </c>
      <c r="D38" s="265">
        <v>0</v>
      </c>
      <c r="E38" s="265">
        <v>0</v>
      </c>
      <c r="F38" s="86">
        <f t="shared" ref="F38:F46" si="10">D38+E38</f>
        <v>0</v>
      </c>
      <c r="G38" s="265">
        <v>0</v>
      </c>
      <c r="H38" s="265">
        <v>0</v>
      </c>
      <c r="I38" s="271">
        <f t="shared" ref="I38:I46" si="11">F38-G38</f>
        <v>0</v>
      </c>
    </row>
    <row r="39" spans="2:9" x14ac:dyDescent="0.25">
      <c r="B39" s="262"/>
      <c r="C39" s="261" t="s">
        <v>469</v>
      </c>
      <c r="D39" s="265">
        <v>0</v>
      </c>
      <c r="E39" s="265">
        <v>0</v>
      </c>
      <c r="F39" s="86">
        <f t="shared" si="10"/>
        <v>0</v>
      </c>
      <c r="G39" s="265">
        <v>0</v>
      </c>
      <c r="H39" s="265">
        <v>0</v>
      </c>
      <c r="I39" s="271">
        <f t="shared" si="11"/>
        <v>0</v>
      </c>
    </row>
    <row r="40" spans="2:9" x14ac:dyDescent="0.25">
      <c r="B40" s="262"/>
      <c r="C40" s="261" t="s">
        <v>470</v>
      </c>
      <c r="D40" s="265">
        <v>0</v>
      </c>
      <c r="E40" s="265">
        <v>0</v>
      </c>
      <c r="F40" s="86">
        <f t="shared" si="10"/>
        <v>0</v>
      </c>
      <c r="G40" s="265">
        <v>0</v>
      </c>
      <c r="H40" s="265">
        <v>0</v>
      </c>
      <c r="I40" s="271">
        <f t="shared" si="11"/>
        <v>0</v>
      </c>
    </row>
    <row r="41" spans="2:9" x14ac:dyDescent="0.25">
      <c r="B41" s="262"/>
      <c r="C41" s="261" t="s">
        <v>471</v>
      </c>
      <c r="D41" s="265">
        <v>0</v>
      </c>
      <c r="E41" s="265">
        <v>0</v>
      </c>
      <c r="F41" s="86">
        <f t="shared" si="10"/>
        <v>0</v>
      </c>
      <c r="G41" s="265">
        <v>0</v>
      </c>
      <c r="H41" s="265">
        <v>0</v>
      </c>
      <c r="I41" s="271">
        <f t="shared" si="11"/>
        <v>0</v>
      </c>
    </row>
    <row r="42" spans="2:9" x14ac:dyDescent="0.25">
      <c r="B42" s="262"/>
      <c r="C42" s="261" t="s">
        <v>472</v>
      </c>
      <c r="D42" s="265">
        <v>0</v>
      </c>
      <c r="E42" s="265">
        <v>0</v>
      </c>
      <c r="F42" s="86">
        <f t="shared" si="10"/>
        <v>0</v>
      </c>
      <c r="G42" s="265">
        <v>0</v>
      </c>
      <c r="H42" s="265">
        <v>0</v>
      </c>
      <c r="I42" s="271">
        <f t="shared" si="11"/>
        <v>0</v>
      </c>
    </row>
    <row r="43" spans="2:9" x14ac:dyDescent="0.25">
      <c r="B43" s="262"/>
      <c r="C43" s="261" t="s">
        <v>473</v>
      </c>
      <c r="D43" s="265">
        <v>0</v>
      </c>
      <c r="E43" s="265">
        <v>0</v>
      </c>
      <c r="F43" s="86">
        <f t="shared" si="10"/>
        <v>0</v>
      </c>
      <c r="G43" s="265">
        <v>0</v>
      </c>
      <c r="H43" s="265">
        <v>0</v>
      </c>
      <c r="I43" s="271">
        <f t="shared" si="11"/>
        <v>0</v>
      </c>
    </row>
    <row r="44" spans="2:9" x14ac:dyDescent="0.25">
      <c r="B44" s="262"/>
      <c r="C44" s="261" t="s">
        <v>474</v>
      </c>
      <c r="D44" s="265">
        <v>0</v>
      </c>
      <c r="E44" s="265">
        <v>0</v>
      </c>
      <c r="F44" s="86">
        <f t="shared" si="10"/>
        <v>0</v>
      </c>
      <c r="G44" s="265">
        <v>0</v>
      </c>
      <c r="H44" s="265">
        <v>0</v>
      </c>
      <c r="I44" s="271">
        <f t="shared" si="11"/>
        <v>0</v>
      </c>
    </row>
    <row r="45" spans="2:9" x14ac:dyDescent="0.25">
      <c r="B45" s="262"/>
      <c r="C45" s="261" t="s">
        <v>475</v>
      </c>
      <c r="D45" s="265">
        <v>0</v>
      </c>
      <c r="E45" s="265">
        <v>0</v>
      </c>
      <c r="F45" s="86">
        <f t="shared" si="10"/>
        <v>0</v>
      </c>
      <c r="G45" s="265">
        <v>0</v>
      </c>
      <c r="H45" s="265">
        <v>0</v>
      </c>
      <c r="I45" s="271">
        <f t="shared" si="11"/>
        <v>0</v>
      </c>
    </row>
    <row r="46" spans="2:9" x14ac:dyDescent="0.25">
      <c r="B46" s="262"/>
      <c r="C46" s="261" t="s">
        <v>476</v>
      </c>
      <c r="D46" s="265">
        <v>0</v>
      </c>
      <c r="E46" s="265">
        <v>0</v>
      </c>
      <c r="F46" s="86">
        <f t="shared" si="10"/>
        <v>0</v>
      </c>
      <c r="G46" s="265">
        <v>0</v>
      </c>
      <c r="H46" s="265">
        <v>0</v>
      </c>
      <c r="I46" s="271">
        <f t="shared" si="11"/>
        <v>0</v>
      </c>
    </row>
    <row r="47" spans="2:9" x14ac:dyDescent="0.25">
      <c r="B47" s="262"/>
      <c r="C47" s="261"/>
      <c r="D47" s="86"/>
      <c r="E47" s="86"/>
      <c r="F47" s="86"/>
      <c r="G47" s="86"/>
      <c r="H47" s="86"/>
      <c r="I47" s="271"/>
    </row>
    <row r="48" spans="2:9" x14ac:dyDescent="0.25">
      <c r="B48" s="551" t="s">
        <v>477</v>
      </c>
      <c r="C48" s="548"/>
      <c r="D48" s="614">
        <f>SUM(D50:D54)</f>
        <v>0</v>
      </c>
      <c r="E48" s="614">
        <f t="shared" ref="E48:I48" si="12">SUM(E50:E54)</f>
        <v>0</v>
      </c>
      <c r="F48" s="614">
        <f t="shared" si="12"/>
        <v>0</v>
      </c>
      <c r="G48" s="614">
        <f t="shared" si="12"/>
        <v>0</v>
      </c>
      <c r="H48" s="614">
        <f t="shared" si="12"/>
        <v>0</v>
      </c>
      <c r="I48" s="609">
        <f t="shared" si="12"/>
        <v>0</v>
      </c>
    </row>
    <row r="49" spans="2:9" x14ac:dyDescent="0.25">
      <c r="B49" s="551" t="s">
        <v>478</v>
      </c>
      <c r="C49" s="548"/>
      <c r="D49" s="614"/>
      <c r="E49" s="614"/>
      <c r="F49" s="614"/>
      <c r="G49" s="614"/>
      <c r="H49" s="614"/>
      <c r="I49" s="609"/>
    </row>
    <row r="50" spans="2:9" x14ac:dyDescent="0.25">
      <c r="B50" s="262"/>
      <c r="C50" s="261" t="s">
        <v>660</v>
      </c>
      <c r="D50" s="265">
        <v>0</v>
      </c>
      <c r="E50" s="265">
        <v>0</v>
      </c>
      <c r="F50" s="86">
        <f t="shared" ref="F50:F54" si="13">D50+E50</f>
        <v>0</v>
      </c>
      <c r="G50" s="265">
        <v>0</v>
      </c>
      <c r="H50" s="265">
        <v>0</v>
      </c>
      <c r="I50" s="271">
        <f t="shared" ref="I50:I54" si="14">F50-G50</f>
        <v>0</v>
      </c>
    </row>
    <row r="51" spans="2:9" x14ac:dyDescent="0.25">
      <c r="B51" s="552"/>
      <c r="C51" s="261" t="s">
        <v>479</v>
      </c>
      <c r="D51" s="624">
        <v>0</v>
      </c>
      <c r="E51" s="624">
        <v>0</v>
      </c>
      <c r="F51" s="86">
        <f t="shared" si="13"/>
        <v>0</v>
      </c>
      <c r="G51" s="624">
        <v>0</v>
      </c>
      <c r="H51" s="624">
        <v>0</v>
      </c>
      <c r="I51" s="271">
        <f t="shared" si="14"/>
        <v>0</v>
      </c>
    </row>
    <row r="52" spans="2:9" x14ac:dyDescent="0.25">
      <c r="B52" s="552"/>
      <c r="C52" s="261" t="s">
        <v>480</v>
      </c>
      <c r="D52" s="624"/>
      <c r="E52" s="624"/>
      <c r="F52" s="86">
        <f t="shared" si="13"/>
        <v>0</v>
      </c>
      <c r="G52" s="624"/>
      <c r="H52" s="624"/>
      <c r="I52" s="271">
        <f t="shared" si="14"/>
        <v>0</v>
      </c>
    </row>
    <row r="53" spans="2:9" x14ac:dyDescent="0.25">
      <c r="B53" s="262"/>
      <c r="C53" s="261" t="s">
        <v>481</v>
      </c>
      <c r="D53" s="265">
        <v>0</v>
      </c>
      <c r="E53" s="265">
        <v>0</v>
      </c>
      <c r="F53" s="86">
        <f t="shared" si="13"/>
        <v>0</v>
      </c>
      <c r="G53" s="265">
        <v>0</v>
      </c>
      <c r="H53" s="265">
        <v>0</v>
      </c>
      <c r="I53" s="271">
        <f t="shared" si="14"/>
        <v>0</v>
      </c>
    </row>
    <row r="54" spans="2:9" x14ac:dyDescent="0.25">
      <c r="B54" s="262"/>
      <c r="C54" s="261" t="s">
        <v>482</v>
      </c>
      <c r="D54" s="265">
        <v>0</v>
      </c>
      <c r="E54" s="265">
        <v>0</v>
      </c>
      <c r="F54" s="86">
        <f t="shared" si="13"/>
        <v>0</v>
      </c>
      <c r="G54" s="265">
        <v>0</v>
      </c>
      <c r="H54" s="265">
        <v>0</v>
      </c>
      <c r="I54" s="271">
        <f t="shared" si="14"/>
        <v>0</v>
      </c>
    </row>
    <row r="55" spans="2:9" x14ac:dyDescent="0.25">
      <c r="B55" s="262"/>
      <c r="C55" s="261"/>
      <c r="D55" s="86"/>
      <c r="E55" s="86"/>
      <c r="F55" s="86"/>
      <c r="G55" s="86"/>
      <c r="H55" s="86"/>
      <c r="I55" s="271"/>
    </row>
    <row r="56" spans="2:9" x14ac:dyDescent="0.25">
      <c r="B56" s="551" t="s">
        <v>483</v>
      </c>
      <c r="C56" s="548"/>
      <c r="D56" s="85">
        <f t="shared" ref="D56:I56" si="15">D57+D67+D77+D73+D89</f>
        <v>0</v>
      </c>
      <c r="E56" s="85">
        <f t="shared" si="15"/>
        <v>0</v>
      </c>
      <c r="F56" s="85">
        <f t="shared" si="15"/>
        <v>0</v>
      </c>
      <c r="G56" s="85">
        <f t="shared" si="15"/>
        <v>0</v>
      </c>
      <c r="H56" s="85">
        <f t="shared" si="15"/>
        <v>0</v>
      </c>
      <c r="I56" s="275">
        <f t="shared" si="15"/>
        <v>0</v>
      </c>
    </row>
    <row r="57" spans="2:9" x14ac:dyDescent="0.25">
      <c r="B57" s="551" t="s">
        <v>449</v>
      </c>
      <c r="C57" s="548"/>
      <c r="D57" s="85">
        <f>SUM(D58:D65)</f>
        <v>0</v>
      </c>
      <c r="E57" s="85">
        <f t="shared" ref="E57:I57" si="16">SUM(E58:E65)</f>
        <v>0</v>
      </c>
      <c r="F57" s="85">
        <f t="shared" si="16"/>
        <v>0</v>
      </c>
      <c r="G57" s="85">
        <f t="shared" si="16"/>
        <v>0</v>
      </c>
      <c r="H57" s="85">
        <f t="shared" si="16"/>
        <v>0</v>
      </c>
      <c r="I57" s="275">
        <f t="shared" si="16"/>
        <v>0</v>
      </c>
    </row>
    <row r="58" spans="2:9" x14ac:dyDescent="0.25">
      <c r="B58" s="262"/>
      <c r="C58" s="261" t="s">
        <v>450</v>
      </c>
      <c r="D58" s="86">
        <v>0</v>
      </c>
      <c r="E58" s="86">
        <v>0</v>
      </c>
      <c r="F58" s="86">
        <f>D58+E58</f>
        <v>0</v>
      </c>
      <c r="G58" s="86">
        <v>0</v>
      </c>
      <c r="H58" s="86">
        <v>0</v>
      </c>
      <c r="I58" s="271">
        <f>F58-G58</f>
        <v>0</v>
      </c>
    </row>
    <row r="59" spans="2:9" x14ac:dyDescent="0.25">
      <c r="B59" s="262"/>
      <c r="C59" s="261" t="s">
        <v>451</v>
      </c>
      <c r="D59" s="86">
        <v>0</v>
      </c>
      <c r="E59" s="86">
        <v>0</v>
      </c>
      <c r="F59" s="86">
        <f t="shared" ref="F59:F65" si="17">D59+E59</f>
        <v>0</v>
      </c>
      <c r="G59" s="86">
        <v>0</v>
      </c>
      <c r="H59" s="86">
        <v>0</v>
      </c>
      <c r="I59" s="271">
        <f t="shared" ref="I59:I65" si="18">F59-G59</f>
        <v>0</v>
      </c>
    </row>
    <row r="60" spans="2:9" x14ac:dyDescent="0.25">
      <c r="B60" s="262"/>
      <c r="C60" s="261" t="s">
        <v>452</v>
      </c>
      <c r="D60" s="86">
        <v>0</v>
      </c>
      <c r="E60" s="86">
        <v>0</v>
      </c>
      <c r="F60" s="86">
        <f t="shared" si="17"/>
        <v>0</v>
      </c>
      <c r="G60" s="86">
        <v>0</v>
      </c>
      <c r="H60" s="86">
        <v>0</v>
      </c>
      <c r="I60" s="271">
        <f t="shared" si="18"/>
        <v>0</v>
      </c>
    </row>
    <row r="61" spans="2:9" x14ac:dyDescent="0.25">
      <c r="B61" s="262"/>
      <c r="C61" s="261" t="s">
        <v>453</v>
      </c>
      <c r="D61" s="86">
        <v>0</v>
      </c>
      <c r="E61" s="86">
        <v>0</v>
      </c>
      <c r="F61" s="86">
        <f t="shared" si="17"/>
        <v>0</v>
      </c>
      <c r="G61" s="86">
        <v>0</v>
      </c>
      <c r="H61" s="86">
        <v>0</v>
      </c>
      <c r="I61" s="271">
        <f t="shared" si="18"/>
        <v>0</v>
      </c>
    </row>
    <row r="62" spans="2:9" x14ac:dyDescent="0.25">
      <c r="B62" s="262"/>
      <c r="C62" s="261" t="s">
        <v>454</v>
      </c>
      <c r="D62" s="86">
        <v>0</v>
      </c>
      <c r="E62" s="86">
        <v>0</v>
      </c>
      <c r="F62" s="86">
        <f t="shared" si="17"/>
        <v>0</v>
      </c>
      <c r="G62" s="86">
        <v>0</v>
      </c>
      <c r="H62" s="86">
        <v>0</v>
      </c>
      <c r="I62" s="271">
        <f t="shared" si="18"/>
        <v>0</v>
      </c>
    </row>
    <row r="63" spans="2:9" x14ac:dyDescent="0.25">
      <c r="B63" s="262"/>
      <c r="C63" s="261" t="s">
        <v>455</v>
      </c>
      <c r="D63" s="86">
        <v>0</v>
      </c>
      <c r="E63" s="86">
        <v>0</v>
      </c>
      <c r="F63" s="86">
        <f t="shared" si="17"/>
        <v>0</v>
      </c>
      <c r="G63" s="86">
        <v>0</v>
      </c>
      <c r="H63" s="86">
        <v>0</v>
      </c>
      <c r="I63" s="271">
        <f t="shared" si="18"/>
        <v>0</v>
      </c>
    </row>
    <row r="64" spans="2:9" x14ac:dyDescent="0.25">
      <c r="B64" s="262"/>
      <c r="C64" s="261" t="s">
        <v>456</v>
      </c>
      <c r="D64" s="86">
        <v>0</v>
      </c>
      <c r="E64" s="86">
        <v>0</v>
      </c>
      <c r="F64" s="86">
        <f t="shared" si="17"/>
        <v>0</v>
      </c>
      <c r="G64" s="86">
        <v>0</v>
      </c>
      <c r="H64" s="86">
        <v>0</v>
      </c>
      <c r="I64" s="271">
        <f t="shared" si="18"/>
        <v>0</v>
      </c>
    </row>
    <row r="65" spans="2:9" x14ac:dyDescent="0.25">
      <c r="B65" s="262"/>
      <c r="C65" s="261" t="s">
        <v>457</v>
      </c>
      <c r="D65" s="86">
        <v>0</v>
      </c>
      <c r="E65" s="86">
        <v>0</v>
      </c>
      <c r="F65" s="86">
        <f t="shared" si="17"/>
        <v>0</v>
      </c>
      <c r="G65" s="86">
        <v>0</v>
      </c>
      <c r="H65" s="86">
        <v>0</v>
      </c>
      <c r="I65" s="271">
        <f t="shared" si="18"/>
        <v>0</v>
      </c>
    </row>
    <row r="66" spans="2:9" x14ac:dyDescent="0.25">
      <c r="B66" s="262"/>
      <c r="C66" s="261"/>
      <c r="D66" s="86"/>
      <c r="E66" s="86"/>
      <c r="F66" s="86"/>
      <c r="G66" s="86"/>
      <c r="H66" s="86"/>
      <c r="I66" s="271"/>
    </row>
    <row r="67" spans="2:9" x14ac:dyDescent="0.25">
      <c r="B67" s="551" t="s">
        <v>458</v>
      </c>
      <c r="C67" s="548"/>
      <c r="D67" s="85">
        <f>SUM(D68:D75)</f>
        <v>0</v>
      </c>
      <c r="E67" s="85">
        <f t="shared" ref="E67:I67" si="19">SUM(E68:E75)</f>
        <v>0</v>
      </c>
      <c r="F67" s="85">
        <f t="shared" si="19"/>
        <v>0</v>
      </c>
      <c r="G67" s="85">
        <f t="shared" si="19"/>
        <v>0</v>
      </c>
      <c r="H67" s="85">
        <f t="shared" si="19"/>
        <v>0</v>
      </c>
      <c r="I67" s="275">
        <f t="shared" si="19"/>
        <v>0</v>
      </c>
    </row>
    <row r="68" spans="2:9" x14ac:dyDescent="0.25">
      <c r="B68" s="262"/>
      <c r="C68" s="261" t="s">
        <v>459</v>
      </c>
      <c r="D68" s="86">
        <v>0</v>
      </c>
      <c r="E68" s="86">
        <v>0</v>
      </c>
      <c r="F68" s="86">
        <f t="shared" ref="F68:F75" si="20">D68+E68</f>
        <v>0</v>
      </c>
      <c r="G68" s="86">
        <v>0</v>
      </c>
      <c r="H68" s="86">
        <v>0</v>
      </c>
      <c r="I68" s="271">
        <f t="shared" ref="I68:I75" si="21">F68-G68</f>
        <v>0</v>
      </c>
    </row>
    <row r="69" spans="2:9" x14ac:dyDescent="0.25">
      <c r="B69" s="262"/>
      <c r="C69" s="261" t="s">
        <v>460</v>
      </c>
      <c r="D69" s="86">
        <v>0</v>
      </c>
      <c r="E69" s="86">
        <v>0</v>
      </c>
      <c r="F69" s="86">
        <f t="shared" si="20"/>
        <v>0</v>
      </c>
      <c r="G69" s="86">
        <v>0</v>
      </c>
      <c r="H69" s="86">
        <v>0</v>
      </c>
      <c r="I69" s="271">
        <f t="shared" si="21"/>
        <v>0</v>
      </c>
    </row>
    <row r="70" spans="2:9" x14ac:dyDescent="0.25">
      <c r="B70" s="262"/>
      <c r="C70" s="261" t="s">
        <v>461</v>
      </c>
      <c r="D70" s="86">
        <v>0</v>
      </c>
      <c r="E70" s="86">
        <v>0</v>
      </c>
      <c r="F70" s="86">
        <f t="shared" si="20"/>
        <v>0</v>
      </c>
      <c r="G70" s="86">
        <v>0</v>
      </c>
      <c r="H70" s="86">
        <v>0</v>
      </c>
      <c r="I70" s="271">
        <f t="shared" si="21"/>
        <v>0</v>
      </c>
    </row>
    <row r="71" spans="2:9" x14ac:dyDescent="0.25">
      <c r="B71" s="552"/>
      <c r="C71" s="261" t="s">
        <v>462</v>
      </c>
      <c r="D71" s="624">
        <v>0</v>
      </c>
      <c r="E71" s="624">
        <v>0</v>
      </c>
      <c r="F71" s="86">
        <f t="shared" si="20"/>
        <v>0</v>
      </c>
      <c r="G71" s="624">
        <v>0</v>
      </c>
      <c r="H71" s="624">
        <v>0</v>
      </c>
      <c r="I71" s="271">
        <f t="shared" si="21"/>
        <v>0</v>
      </c>
    </row>
    <row r="72" spans="2:9" x14ac:dyDescent="0.25">
      <c r="B72" s="552"/>
      <c r="C72" s="261" t="s">
        <v>463</v>
      </c>
      <c r="D72" s="624"/>
      <c r="E72" s="624"/>
      <c r="F72" s="86">
        <f t="shared" si="20"/>
        <v>0</v>
      </c>
      <c r="G72" s="624"/>
      <c r="H72" s="624"/>
      <c r="I72" s="271">
        <f t="shared" si="21"/>
        <v>0</v>
      </c>
    </row>
    <row r="73" spans="2:9" x14ac:dyDescent="0.25">
      <c r="B73" s="262"/>
      <c r="C73" s="261" t="s">
        <v>464</v>
      </c>
      <c r="D73" s="86">
        <v>0</v>
      </c>
      <c r="E73" s="86">
        <v>0</v>
      </c>
      <c r="F73" s="86">
        <f t="shared" si="20"/>
        <v>0</v>
      </c>
      <c r="G73" s="86">
        <v>0</v>
      </c>
      <c r="H73" s="86">
        <v>0</v>
      </c>
      <c r="I73" s="271">
        <f t="shared" si="21"/>
        <v>0</v>
      </c>
    </row>
    <row r="74" spans="2:9" x14ac:dyDescent="0.25">
      <c r="B74" s="262"/>
      <c r="C74" s="261" t="s">
        <v>465</v>
      </c>
      <c r="D74" s="86">
        <v>0</v>
      </c>
      <c r="E74" s="86">
        <v>0</v>
      </c>
      <c r="F74" s="86">
        <f t="shared" si="20"/>
        <v>0</v>
      </c>
      <c r="G74" s="86">
        <v>0</v>
      </c>
      <c r="H74" s="86">
        <v>0</v>
      </c>
      <c r="I74" s="271">
        <f t="shared" si="21"/>
        <v>0</v>
      </c>
    </row>
    <row r="75" spans="2:9" x14ac:dyDescent="0.25">
      <c r="B75" s="262"/>
      <c r="C75" s="261" t="s">
        <v>466</v>
      </c>
      <c r="D75" s="86">
        <v>0</v>
      </c>
      <c r="E75" s="86">
        <v>0</v>
      </c>
      <c r="F75" s="86">
        <f t="shared" si="20"/>
        <v>0</v>
      </c>
      <c r="G75" s="86">
        <v>0</v>
      </c>
      <c r="H75" s="86">
        <v>0</v>
      </c>
      <c r="I75" s="271">
        <f t="shared" si="21"/>
        <v>0</v>
      </c>
    </row>
    <row r="76" spans="2:9" x14ac:dyDescent="0.25">
      <c r="B76" s="262"/>
      <c r="C76" s="261"/>
      <c r="D76" s="86"/>
      <c r="E76" s="86"/>
      <c r="F76" s="86"/>
      <c r="G76" s="86"/>
      <c r="H76" s="86"/>
      <c r="I76" s="271"/>
    </row>
    <row r="77" spans="2:9" x14ac:dyDescent="0.25">
      <c r="B77" s="551" t="s">
        <v>467</v>
      </c>
      <c r="C77" s="548"/>
      <c r="D77" s="614">
        <f>SUM(D79:D87)</f>
        <v>0</v>
      </c>
      <c r="E77" s="614">
        <f t="shared" ref="E77:I77" si="22">SUM(E79:E87)</f>
        <v>0</v>
      </c>
      <c r="F77" s="614">
        <f t="shared" si="22"/>
        <v>0</v>
      </c>
      <c r="G77" s="614">
        <f t="shared" si="22"/>
        <v>0</v>
      </c>
      <c r="H77" s="614">
        <f t="shared" si="22"/>
        <v>0</v>
      </c>
      <c r="I77" s="609">
        <f t="shared" si="22"/>
        <v>0</v>
      </c>
    </row>
    <row r="78" spans="2:9" x14ac:dyDescent="0.25">
      <c r="B78" s="551" t="s">
        <v>468</v>
      </c>
      <c r="C78" s="548"/>
      <c r="D78" s="614"/>
      <c r="E78" s="614"/>
      <c r="F78" s="614"/>
      <c r="G78" s="614"/>
      <c r="H78" s="614"/>
      <c r="I78" s="609"/>
    </row>
    <row r="79" spans="2:9" x14ac:dyDescent="0.25">
      <c r="B79" s="262"/>
      <c r="C79" s="261" t="s">
        <v>659</v>
      </c>
      <c r="D79" s="265">
        <v>0</v>
      </c>
      <c r="E79" s="265">
        <v>0</v>
      </c>
      <c r="F79" s="86">
        <f t="shared" ref="F79:F87" si="23">D79+E79</f>
        <v>0</v>
      </c>
      <c r="G79" s="265">
        <v>0</v>
      </c>
      <c r="H79" s="265">
        <v>0</v>
      </c>
      <c r="I79" s="271">
        <f t="shared" ref="I79:I87" si="24">F79-G79</f>
        <v>0</v>
      </c>
    </row>
    <row r="80" spans="2:9" x14ac:dyDescent="0.25">
      <c r="B80" s="262"/>
      <c r="C80" s="261" t="s">
        <v>469</v>
      </c>
      <c r="D80" s="86">
        <v>0</v>
      </c>
      <c r="E80" s="86">
        <v>0</v>
      </c>
      <c r="F80" s="86">
        <f t="shared" si="23"/>
        <v>0</v>
      </c>
      <c r="G80" s="86">
        <v>0</v>
      </c>
      <c r="H80" s="86">
        <v>0</v>
      </c>
      <c r="I80" s="271">
        <f t="shared" si="24"/>
        <v>0</v>
      </c>
    </row>
    <row r="81" spans="2:9" x14ac:dyDescent="0.25">
      <c r="B81" s="262"/>
      <c r="C81" s="261" t="s">
        <v>470</v>
      </c>
      <c r="D81" s="86">
        <v>0</v>
      </c>
      <c r="E81" s="86">
        <v>0</v>
      </c>
      <c r="F81" s="86">
        <f t="shared" si="23"/>
        <v>0</v>
      </c>
      <c r="G81" s="86">
        <v>0</v>
      </c>
      <c r="H81" s="86">
        <v>0</v>
      </c>
      <c r="I81" s="271">
        <f t="shared" si="24"/>
        <v>0</v>
      </c>
    </row>
    <row r="82" spans="2:9" x14ac:dyDescent="0.25">
      <c r="B82" s="262"/>
      <c r="C82" s="261" t="s">
        <v>471</v>
      </c>
      <c r="D82" s="86">
        <v>0</v>
      </c>
      <c r="E82" s="86">
        <v>0</v>
      </c>
      <c r="F82" s="86">
        <f t="shared" si="23"/>
        <v>0</v>
      </c>
      <c r="G82" s="86">
        <v>0</v>
      </c>
      <c r="H82" s="86">
        <v>0</v>
      </c>
      <c r="I82" s="271">
        <f t="shared" si="24"/>
        <v>0</v>
      </c>
    </row>
    <row r="83" spans="2:9" x14ac:dyDescent="0.25">
      <c r="B83" s="262"/>
      <c r="C83" s="261" t="s">
        <v>472</v>
      </c>
      <c r="D83" s="86">
        <v>0</v>
      </c>
      <c r="E83" s="86">
        <v>0</v>
      </c>
      <c r="F83" s="86">
        <f t="shared" si="23"/>
        <v>0</v>
      </c>
      <c r="G83" s="86">
        <v>0</v>
      </c>
      <c r="H83" s="86">
        <v>0</v>
      </c>
      <c r="I83" s="271">
        <f t="shared" si="24"/>
        <v>0</v>
      </c>
    </row>
    <row r="84" spans="2:9" x14ac:dyDescent="0.25">
      <c r="B84" s="262"/>
      <c r="C84" s="261" t="s">
        <v>473</v>
      </c>
      <c r="D84" s="86">
        <v>0</v>
      </c>
      <c r="E84" s="86">
        <v>0</v>
      </c>
      <c r="F84" s="86">
        <f t="shared" si="23"/>
        <v>0</v>
      </c>
      <c r="G84" s="86">
        <v>0</v>
      </c>
      <c r="H84" s="86">
        <v>0</v>
      </c>
      <c r="I84" s="271">
        <f t="shared" si="24"/>
        <v>0</v>
      </c>
    </row>
    <row r="85" spans="2:9" x14ac:dyDescent="0.25">
      <c r="B85" s="262"/>
      <c r="C85" s="261" t="s">
        <v>474</v>
      </c>
      <c r="D85" s="86">
        <v>0</v>
      </c>
      <c r="E85" s="86">
        <v>0</v>
      </c>
      <c r="F85" s="86">
        <f t="shared" si="23"/>
        <v>0</v>
      </c>
      <c r="G85" s="86">
        <v>0</v>
      </c>
      <c r="H85" s="86">
        <v>0</v>
      </c>
      <c r="I85" s="271">
        <f t="shared" si="24"/>
        <v>0</v>
      </c>
    </row>
    <row r="86" spans="2:9" x14ac:dyDescent="0.25">
      <c r="B86" s="262"/>
      <c r="C86" s="261" t="s">
        <v>475</v>
      </c>
      <c r="D86" s="86">
        <v>0</v>
      </c>
      <c r="E86" s="86">
        <v>0</v>
      </c>
      <c r="F86" s="86">
        <f t="shared" si="23"/>
        <v>0</v>
      </c>
      <c r="G86" s="86">
        <v>0</v>
      </c>
      <c r="H86" s="86">
        <v>0</v>
      </c>
      <c r="I86" s="271">
        <f t="shared" si="24"/>
        <v>0</v>
      </c>
    </row>
    <row r="87" spans="2:9" x14ac:dyDescent="0.25">
      <c r="B87" s="262"/>
      <c r="C87" s="261" t="s">
        <v>476</v>
      </c>
      <c r="D87" s="86">
        <v>0</v>
      </c>
      <c r="E87" s="86">
        <v>0</v>
      </c>
      <c r="F87" s="86">
        <f t="shared" si="23"/>
        <v>0</v>
      </c>
      <c r="G87" s="86">
        <v>0</v>
      </c>
      <c r="H87" s="86">
        <v>0</v>
      </c>
      <c r="I87" s="271">
        <f t="shared" si="24"/>
        <v>0</v>
      </c>
    </row>
    <row r="88" spans="2:9" x14ac:dyDescent="0.25">
      <c r="B88" s="262"/>
      <c r="C88" s="261"/>
      <c r="D88" s="86"/>
      <c r="E88" s="86"/>
      <c r="F88" s="86"/>
      <c r="G88" s="86"/>
      <c r="H88" s="86"/>
      <c r="I88" s="271"/>
    </row>
    <row r="89" spans="2:9" x14ac:dyDescent="0.25">
      <c r="B89" s="551" t="s">
        <v>477</v>
      </c>
      <c r="C89" s="548"/>
      <c r="D89" s="614">
        <f>SUM(D91:D95)</f>
        <v>0</v>
      </c>
      <c r="E89" s="614">
        <f t="shared" ref="E89:I89" si="25">SUM(E91:E95)</f>
        <v>0</v>
      </c>
      <c r="F89" s="614">
        <f t="shared" si="25"/>
        <v>0</v>
      </c>
      <c r="G89" s="614">
        <f t="shared" si="25"/>
        <v>0</v>
      </c>
      <c r="H89" s="614">
        <f t="shared" si="25"/>
        <v>0</v>
      </c>
      <c r="I89" s="609">
        <f t="shared" si="25"/>
        <v>0</v>
      </c>
    </row>
    <row r="90" spans="2:9" x14ac:dyDescent="0.25">
      <c r="B90" s="551" t="s">
        <v>478</v>
      </c>
      <c r="C90" s="548"/>
      <c r="D90" s="614"/>
      <c r="E90" s="614"/>
      <c r="F90" s="614"/>
      <c r="G90" s="614"/>
      <c r="H90" s="614"/>
      <c r="I90" s="609"/>
    </row>
    <row r="91" spans="2:9" x14ac:dyDescent="0.25">
      <c r="B91" s="262"/>
      <c r="C91" s="261" t="s">
        <v>660</v>
      </c>
      <c r="D91" s="265">
        <v>0</v>
      </c>
      <c r="E91" s="265">
        <v>0</v>
      </c>
      <c r="F91" s="86">
        <f t="shared" ref="F91:F95" si="26">D91+E91</f>
        <v>0</v>
      </c>
      <c r="G91" s="265">
        <v>0</v>
      </c>
      <c r="H91" s="265">
        <v>0</v>
      </c>
      <c r="I91" s="271">
        <f t="shared" ref="I91:I95" si="27">F91-G91</f>
        <v>0</v>
      </c>
    </row>
    <row r="92" spans="2:9" x14ac:dyDescent="0.25">
      <c r="B92" s="552"/>
      <c r="C92" s="261" t="s">
        <v>479</v>
      </c>
      <c r="D92" s="624">
        <v>0</v>
      </c>
      <c r="E92" s="624">
        <v>0</v>
      </c>
      <c r="F92" s="86">
        <f t="shared" si="26"/>
        <v>0</v>
      </c>
      <c r="G92" s="624">
        <v>0</v>
      </c>
      <c r="H92" s="624">
        <v>0</v>
      </c>
      <c r="I92" s="271">
        <f t="shared" si="27"/>
        <v>0</v>
      </c>
    </row>
    <row r="93" spans="2:9" x14ac:dyDescent="0.25">
      <c r="B93" s="552"/>
      <c r="C93" s="261" t="s">
        <v>480</v>
      </c>
      <c r="D93" s="624"/>
      <c r="E93" s="624"/>
      <c r="F93" s="86">
        <f t="shared" si="26"/>
        <v>0</v>
      </c>
      <c r="G93" s="624"/>
      <c r="H93" s="624"/>
      <c r="I93" s="271">
        <f t="shared" si="27"/>
        <v>0</v>
      </c>
    </row>
    <row r="94" spans="2:9" x14ac:dyDescent="0.25">
      <c r="B94" s="262"/>
      <c r="C94" s="261" t="s">
        <v>481</v>
      </c>
      <c r="D94" s="86">
        <v>0</v>
      </c>
      <c r="E94" s="86">
        <v>0</v>
      </c>
      <c r="F94" s="86">
        <f t="shared" si="26"/>
        <v>0</v>
      </c>
      <c r="G94" s="86">
        <v>0</v>
      </c>
      <c r="H94" s="86">
        <v>0</v>
      </c>
      <c r="I94" s="271">
        <f t="shared" si="27"/>
        <v>0</v>
      </c>
    </row>
    <row r="95" spans="2:9" x14ac:dyDescent="0.25">
      <c r="B95" s="262"/>
      <c r="C95" s="261" t="s">
        <v>482</v>
      </c>
      <c r="D95" s="86">
        <v>0</v>
      </c>
      <c r="E95" s="86">
        <v>0</v>
      </c>
      <c r="F95" s="86">
        <f t="shared" si="26"/>
        <v>0</v>
      </c>
      <c r="G95" s="86">
        <v>0</v>
      </c>
      <c r="H95" s="86">
        <v>0</v>
      </c>
      <c r="I95" s="271">
        <f t="shared" si="27"/>
        <v>0</v>
      </c>
    </row>
    <row r="96" spans="2:9" x14ac:dyDescent="0.25">
      <c r="B96" s="262"/>
      <c r="C96" s="261"/>
      <c r="D96" s="86"/>
      <c r="E96" s="86"/>
      <c r="F96" s="86"/>
      <c r="G96" s="86"/>
      <c r="H96" s="86"/>
      <c r="I96" s="271"/>
    </row>
    <row r="97" spans="2:9" x14ac:dyDescent="0.25">
      <c r="B97" s="551" t="s">
        <v>431</v>
      </c>
      <c r="C97" s="548"/>
      <c r="D97" s="85">
        <f>D14+D56</f>
        <v>14294990</v>
      </c>
      <c r="E97" s="85">
        <f t="shared" ref="E97:I97" si="28">E14+E56</f>
        <v>548729</v>
      </c>
      <c r="F97" s="85">
        <f t="shared" si="28"/>
        <v>14843719</v>
      </c>
      <c r="G97" s="85">
        <f t="shared" si="28"/>
        <v>9785318</v>
      </c>
      <c r="H97" s="85">
        <f t="shared" si="28"/>
        <v>9785318</v>
      </c>
      <c r="I97" s="275">
        <f t="shared" si="28"/>
        <v>5058401</v>
      </c>
    </row>
    <row r="98" spans="2:9" ht="15.75" thickBot="1" x14ac:dyDescent="0.3">
      <c r="B98" s="80"/>
      <c r="C98" s="260"/>
      <c r="D98" s="278"/>
      <c r="E98" s="278"/>
      <c r="F98" s="278"/>
      <c r="G98" s="278"/>
      <c r="H98" s="278"/>
      <c r="I98" s="279"/>
    </row>
    <row r="99" spans="2:9" x14ac:dyDescent="0.25">
      <c r="B99" s="1"/>
    </row>
    <row r="104" spans="2:9" ht="10.5" customHeight="1" x14ac:dyDescent="0.25">
      <c r="B104" s="329" t="s">
        <v>790</v>
      </c>
      <c r="C104" s="310"/>
      <c r="D104" s="329" t="s">
        <v>791</v>
      </c>
      <c r="F104" s="363"/>
      <c r="G104" s="363"/>
      <c r="H104" s="330" t="s">
        <v>792</v>
      </c>
    </row>
    <row r="105" spans="2:9" x14ac:dyDescent="0.25">
      <c r="B105" s="329" t="s">
        <v>793</v>
      </c>
      <c r="C105" s="310"/>
      <c r="D105" s="329" t="s">
        <v>794</v>
      </c>
      <c r="F105" s="363"/>
      <c r="G105" s="363"/>
      <c r="H105" s="329" t="s">
        <v>795</v>
      </c>
    </row>
  </sheetData>
  <mergeCells count="73">
    <mergeCell ref="B25:C25"/>
    <mergeCell ref="B5:I5"/>
    <mergeCell ref="B6:I6"/>
    <mergeCell ref="B7:I7"/>
    <mergeCell ref="B8:I8"/>
    <mergeCell ref="B9:I9"/>
    <mergeCell ref="B10:C12"/>
    <mergeCell ref="D10:H10"/>
    <mergeCell ref="I10:I12"/>
    <mergeCell ref="D11:D12"/>
    <mergeCell ref="F11:F12"/>
    <mergeCell ref="G11:G12"/>
    <mergeCell ref="H11:H12"/>
    <mergeCell ref="B13:C13"/>
    <mergeCell ref="B14:C14"/>
    <mergeCell ref="B15:C15"/>
    <mergeCell ref="G36:G37"/>
    <mergeCell ref="H36:H37"/>
    <mergeCell ref="I36:I37"/>
    <mergeCell ref="B29:B30"/>
    <mergeCell ref="D29:D30"/>
    <mergeCell ref="E29:E30"/>
    <mergeCell ref="G29:G30"/>
    <mergeCell ref="H29:H30"/>
    <mergeCell ref="B36:C36"/>
    <mergeCell ref="B37:C37"/>
    <mergeCell ref="D36:D37"/>
    <mergeCell ref="E36:E37"/>
    <mergeCell ref="F36:F37"/>
    <mergeCell ref="G48:G49"/>
    <mergeCell ref="H48:H49"/>
    <mergeCell ref="I48:I49"/>
    <mergeCell ref="B56:C56"/>
    <mergeCell ref="B57:C57"/>
    <mergeCell ref="G51:G52"/>
    <mergeCell ref="H51:H52"/>
    <mergeCell ref="B48:C48"/>
    <mergeCell ref="B49:C49"/>
    <mergeCell ref="D48:D49"/>
    <mergeCell ref="E48:E49"/>
    <mergeCell ref="F48:F49"/>
    <mergeCell ref="B67:C67"/>
    <mergeCell ref="B71:B72"/>
    <mergeCell ref="D71:D72"/>
    <mergeCell ref="E71:E72"/>
    <mergeCell ref="B51:B52"/>
    <mergeCell ref="D51:D52"/>
    <mergeCell ref="E51:E52"/>
    <mergeCell ref="G71:G72"/>
    <mergeCell ref="H71:H72"/>
    <mergeCell ref="B77:C77"/>
    <mergeCell ref="B78:C78"/>
    <mergeCell ref="D77:D78"/>
    <mergeCell ref="E77:E78"/>
    <mergeCell ref="F77:F78"/>
    <mergeCell ref="G77:G78"/>
    <mergeCell ref="H77:H78"/>
    <mergeCell ref="I77:I78"/>
    <mergeCell ref="B97:C97"/>
    <mergeCell ref="C2:H2"/>
    <mergeCell ref="B92:B93"/>
    <mergeCell ref="D92:D93"/>
    <mergeCell ref="E92:E93"/>
    <mergeCell ref="G92:G93"/>
    <mergeCell ref="H92:H93"/>
    <mergeCell ref="H89:H90"/>
    <mergeCell ref="I89:I90"/>
    <mergeCell ref="B89:C89"/>
    <mergeCell ref="B90:C90"/>
    <mergeCell ref="D89:D90"/>
    <mergeCell ref="E89:E90"/>
    <mergeCell ref="F89:F90"/>
    <mergeCell ref="G89:G90"/>
  </mergeCells>
  <printOptions horizontalCentered="1"/>
  <pageMargins left="0.39370078740157483" right="0" top="0.39370078740157483" bottom="0" header="0" footer="0"/>
  <pageSetup scale="4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0"/>
  <sheetViews>
    <sheetView zoomScale="160" zoomScaleNormal="160" workbookViewId="0">
      <selection activeCell="B7" sqref="B7:H7"/>
    </sheetView>
  </sheetViews>
  <sheetFormatPr baseColWidth="10" defaultRowHeight="15" x14ac:dyDescent="0.25"/>
  <cols>
    <col min="2" max="2" width="31" customWidth="1"/>
  </cols>
  <sheetData>
    <row r="2" spans="2:8" ht="30" customHeight="1" x14ac:dyDescent="0.25">
      <c r="B2" s="607" t="s">
        <v>501</v>
      </c>
      <c r="C2" s="607"/>
      <c r="D2" s="607"/>
      <c r="E2" s="607"/>
      <c r="F2" s="607"/>
      <c r="G2" s="607"/>
    </row>
    <row r="3" spans="2:8" ht="21.6" customHeight="1" x14ac:dyDescent="0.25">
      <c r="B3" s="629" t="s">
        <v>502</v>
      </c>
      <c r="C3" s="629"/>
      <c r="D3" s="629"/>
      <c r="E3" s="629"/>
      <c r="F3" s="629"/>
      <c r="G3" s="629"/>
    </row>
    <row r="4" spans="2:8" ht="15.75" thickBot="1" x14ac:dyDescent="0.3"/>
    <row r="5" spans="2:8" x14ac:dyDescent="0.25">
      <c r="B5" s="450" t="s">
        <v>636</v>
      </c>
      <c r="C5" s="451"/>
      <c r="D5" s="451"/>
      <c r="E5" s="451"/>
      <c r="F5" s="451"/>
      <c r="G5" s="451"/>
      <c r="H5" s="452"/>
    </row>
    <row r="6" spans="2:8" x14ac:dyDescent="0.25">
      <c r="B6" s="453" t="s">
        <v>345</v>
      </c>
      <c r="C6" s="454"/>
      <c r="D6" s="454"/>
      <c r="E6" s="454"/>
      <c r="F6" s="454"/>
      <c r="G6" s="454"/>
      <c r="H6" s="455"/>
    </row>
    <row r="7" spans="2:8" x14ac:dyDescent="0.25">
      <c r="B7" s="453" t="s">
        <v>486</v>
      </c>
      <c r="C7" s="454"/>
      <c r="D7" s="454"/>
      <c r="E7" s="454"/>
      <c r="F7" s="454"/>
      <c r="G7" s="454"/>
      <c r="H7" s="455"/>
    </row>
    <row r="8" spans="2:8" x14ac:dyDescent="0.25">
      <c r="B8" s="453" t="s">
        <v>814</v>
      </c>
      <c r="C8" s="454"/>
      <c r="D8" s="454"/>
      <c r="E8" s="454"/>
      <c r="F8" s="454"/>
      <c r="G8" s="454"/>
      <c r="H8" s="455"/>
    </row>
    <row r="9" spans="2:8" x14ac:dyDescent="0.25">
      <c r="B9" s="456" t="s">
        <v>2</v>
      </c>
      <c r="C9" s="457"/>
      <c r="D9" s="457"/>
      <c r="E9" s="457"/>
      <c r="F9" s="457"/>
      <c r="G9" s="457"/>
      <c r="H9" s="458"/>
    </row>
    <row r="10" spans="2:8" x14ac:dyDescent="0.25">
      <c r="B10" s="615" t="s">
        <v>3</v>
      </c>
      <c r="C10" s="618" t="s">
        <v>347</v>
      </c>
      <c r="D10" s="619"/>
      <c r="E10" s="619"/>
      <c r="F10" s="619"/>
      <c r="G10" s="620"/>
      <c r="H10" s="621" t="s">
        <v>433</v>
      </c>
    </row>
    <row r="11" spans="2:8" x14ac:dyDescent="0.25">
      <c r="B11" s="616"/>
      <c r="C11" s="541" t="s">
        <v>231</v>
      </c>
      <c r="D11" s="187" t="s">
        <v>268</v>
      </c>
      <c r="E11" s="541" t="s">
        <v>270</v>
      </c>
      <c r="F11" s="541" t="s">
        <v>232</v>
      </c>
      <c r="G11" s="541" t="s">
        <v>234</v>
      </c>
      <c r="H11" s="622"/>
    </row>
    <row r="12" spans="2:8" x14ac:dyDescent="0.25">
      <c r="B12" s="617"/>
      <c r="C12" s="542"/>
      <c r="D12" s="188" t="s">
        <v>269</v>
      </c>
      <c r="E12" s="542"/>
      <c r="F12" s="542"/>
      <c r="G12" s="542"/>
      <c r="H12" s="623"/>
    </row>
    <row r="13" spans="2:8" x14ac:dyDescent="0.25">
      <c r="B13" s="280" t="s">
        <v>487</v>
      </c>
      <c r="C13" s="203">
        <f>C14+C15+C16+C19+C20+C25</f>
        <v>8338114</v>
      </c>
      <c r="D13" s="203">
        <f t="shared" ref="D13:H13" si="0">D14+D15+D16+D19+D20+D25</f>
        <v>293528.21000000002</v>
      </c>
      <c r="E13" s="203">
        <f t="shared" si="0"/>
        <v>8631642.2100000009</v>
      </c>
      <c r="F13" s="203">
        <f t="shared" si="0"/>
        <v>5377253</v>
      </c>
      <c r="G13" s="203">
        <f t="shared" si="0"/>
        <v>5377253</v>
      </c>
      <c r="H13" s="79">
        <f t="shared" si="0"/>
        <v>3254389.2100000009</v>
      </c>
    </row>
    <row r="14" spans="2:8" x14ac:dyDescent="0.25">
      <c r="B14" s="281" t="s">
        <v>488</v>
      </c>
      <c r="C14" s="204">
        <v>0</v>
      </c>
      <c r="D14" s="86"/>
      <c r="E14" s="204">
        <f>C14+D14</f>
        <v>0</v>
      </c>
      <c r="F14" s="86"/>
      <c r="G14" s="86"/>
      <c r="H14" s="271">
        <f>E14-F14</f>
        <v>0</v>
      </c>
    </row>
    <row r="15" spans="2:8" x14ac:dyDescent="0.25">
      <c r="B15" s="281" t="s">
        <v>489</v>
      </c>
      <c r="C15" s="204">
        <v>0</v>
      </c>
      <c r="D15" s="86"/>
      <c r="E15" s="204">
        <f t="shared" ref="E15:E19" si="1">C15+D15</f>
        <v>0</v>
      </c>
      <c r="F15" s="86"/>
      <c r="G15" s="86"/>
      <c r="H15" s="271">
        <f t="shared" ref="H15:H19" si="2">E15-F15</f>
        <v>0</v>
      </c>
    </row>
    <row r="16" spans="2:8" x14ac:dyDescent="0.25">
      <c r="B16" s="281" t="s">
        <v>490</v>
      </c>
      <c r="C16" s="204">
        <f>SUM(C17:C19)</f>
        <v>8338114</v>
      </c>
      <c r="D16" s="204">
        <f t="shared" ref="D16:G16" si="3">SUM(D17:D19)</f>
        <v>293528.21000000002</v>
      </c>
      <c r="E16" s="204">
        <f t="shared" si="1"/>
        <v>8631642.2100000009</v>
      </c>
      <c r="F16" s="204">
        <f t="shared" si="3"/>
        <v>5377253</v>
      </c>
      <c r="G16" s="204">
        <f t="shared" si="3"/>
        <v>5377253</v>
      </c>
      <c r="H16" s="271">
        <f t="shared" si="2"/>
        <v>3254389.2100000009</v>
      </c>
    </row>
    <row r="17" spans="2:9" x14ac:dyDescent="0.25">
      <c r="B17" s="281" t="s">
        <v>491</v>
      </c>
      <c r="C17" s="204">
        <v>7187761.1500000004</v>
      </c>
      <c r="D17" s="86">
        <v>293528.21000000002</v>
      </c>
      <c r="E17" s="204">
        <f t="shared" si="1"/>
        <v>7481289.3600000003</v>
      </c>
      <c r="F17" s="86">
        <v>4672941.17</v>
      </c>
      <c r="G17" s="86">
        <f>F17</f>
        <v>4672941.17</v>
      </c>
      <c r="H17" s="271">
        <f t="shared" si="2"/>
        <v>2808348.1900000004</v>
      </c>
      <c r="I17" s="88"/>
    </row>
    <row r="18" spans="2:9" x14ac:dyDescent="0.25">
      <c r="B18" s="281" t="s">
        <v>492</v>
      </c>
      <c r="C18" s="204">
        <v>1150352.8500000001</v>
      </c>
      <c r="D18" s="204">
        <v>0</v>
      </c>
      <c r="E18" s="204">
        <f t="shared" si="1"/>
        <v>1150352.8500000001</v>
      </c>
      <c r="F18" s="204">
        <v>704311.83</v>
      </c>
      <c r="G18" s="204">
        <f>F18</f>
        <v>704311.83</v>
      </c>
      <c r="H18" s="271">
        <f t="shared" si="2"/>
        <v>446041.02000000014</v>
      </c>
      <c r="I18" s="88"/>
    </row>
    <row r="19" spans="2:9" x14ac:dyDescent="0.25">
      <c r="B19" s="281" t="s">
        <v>493</v>
      </c>
      <c r="C19" s="204">
        <v>0</v>
      </c>
      <c r="D19" s="204">
        <v>0</v>
      </c>
      <c r="E19" s="204">
        <f t="shared" si="1"/>
        <v>0</v>
      </c>
      <c r="F19" s="204">
        <v>0</v>
      </c>
      <c r="G19" s="204">
        <v>0</v>
      </c>
      <c r="H19" s="271">
        <f t="shared" si="2"/>
        <v>0</v>
      </c>
    </row>
    <row r="20" spans="2:9" x14ac:dyDescent="0.25">
      <c r="B20" s="281" t="s">
        <v>494</v>
      </c>
      <c r="C20" s="624">
        <f>SUM(C23:C24)</f>
        <v>0</v>
      </c>
      <c r="D20" s="624">
        <f t="shared" ref="D20:H20" si="4">SUM(D23:D24)</f>
        <v>0</v>
      </c>
      <c r="E20" s="624">
        <f t="shared" si="4"/>
        <v>0</v>
      </c>
      <c r="F20" s="624">
        <f t="shared" si="4"/>
        <v>0</v>
      </c>
      <c r="G20" s="624">
        <f t="shared" si="4"/>
        <v>0</v>
      </c>
      <c r="H20" s="630">
        <f t="shared" si="4"/>
        <v>0</v>
      </c>
    </row>
    <row r="21" spans="2:9" x14ac:dyDescent="0.25">
      <c r="B21" s="281" t="s">
        <v>495</v>
      </c>
      <c r="C21" s="624"/>
      <c r="D21" s="624"/>
      <c r="E21" s="624"/>
      <c r="F21" s="624"/>
      <c r="G21" s="624"/>
      <c r="H21" s="630"/>
    </row>
    <row r="22" spans="2:9" x14ac:dyDescent="0.25">
      <c r="B22" s="281" t="s">
        <v>496</v>
      </c>
      <c r="C22" s="624"/>
      <c r="D22" s="624"/>
      <c r="E22" s="624"/>
      <c r="F22" s="624"/>
      <c r="G22" s="624"/>
      <c r="H22" s="630"/>
    </row>
    <row r="23" spans="2:9" x14ac:dyDescent="0.25">
      <c r="B23" s="282" t="s">
        <v>497</v>
      </c>
      <c r="C23" s="204">
        <v>0</v>
      </c>
      <c r="D23" s="204">
        <v>0</v>
      </c>
      <c r="E23" s="86">
        <f>C23+D23</f>
        <v>0</v>
      </c>
      <c r="F23" s="204">
        <v>0</v>
      </c>
      <c r="G23" s="204">
        <v>0</v>
      </c>
      <c r="H23" s="271">
        <f>E23-F23</f>
        <v>0</v>
      </c>
    </row>
    <row r="24" spans="2:9" x14ac:dyDescent="0.25">
      <c r="B24" s="282" t="s">
        <v>498</v>
      </c>
      <c r="C24" s="204">
        <v>0</v>
      </c>
      <c r="D24" s="204">
        <v>0</v>
      </c>
      <c r="E24" s="86">
        <f t="shared" ref="E24:E25" si="5">C24+D24</f>
        <v>0</v>
      </c>
      <c r="F24" s="204">
        <v>0</v>
      </c>
      <c r="G24" s="204">
        <v>0</v>
      </c>
      <c r="H24" s="271">
        <f t="shared" ref="H24:H25" si="6">E24-F24</f>
        <v>0</v>
      </c>
    </row>
    <row r="25" spans="2:9" x14ac:dyDescent="0.25">
      <c r="B25" s="281" t="s">
        <v>499</v>
      </c>
      <c r="C25" s="204">
        <v>0</v>
      </c>
      <c r="D25" s="204">
        <v>0</v>
      </c>
      <c r="E25" s="86">
        <f t="shared" si="5"/>
        <v>0</v>
      </c>
      <c r="F25" s="204">
        <v>0</v>
      </c>
      <c r="G25" s="204">
        <v>0</v>
      </c>
      <c r="H25" s="271">
        <f t="shared" si="6"/>
        <v>0</v>
      </c>
    </row>
    <row r="26" spans="2:9" x14ac:dyDescent="0.25">
      <c r="B26" s="199"/>
      <c r="C26" s="204"/>
      <c r="D26" s="86"/>
      <c r="E26" s="86"/>
      <c r="F26" s="86"/>
      <c r="G26" s="86"/>
      <c r="H26" s="271"/>
    </row>
    <row r="27" spans="2:9" x14ac:dyDescent="0.25">
      <c r="B27" s="251" t="s">
        <v>500</v>
      </c>
      <c r="C27" s="203">
        <f>C28+C29+C30+C33+C34+C39</f>
        <v>0</v>
      </c>
      <c r="D27" s="203">
        <f t="shared" ref="D27" si="7">D28+D29+D30+D33+D34+D39</f>
        <v>0</v>
      </c>
      <c r="E27" s="203">
        <f t="shared" ref="E27" si="8">E28+E29+E30+E33+E34+E39</f>
        <v>0</v>
      </c>
      <c r="F27" s="203">
        <f t="shared" ref="F27" si="9">F28+F29+F30+F33+F34+F39</f>
        <v>0</v>
      </c>
      <c r="G27" s="203">
        <f t="shared" ref="G27" si="10">G28+G29+G30+G33+G34+G39</f>
        <v>0</v>
      </c>
      <c r="H27" s="79">
        <f t="shared" ref="H27" si="11">H28+H29+H30+H33+H34+H39</f>
        <v>0</v>
      </c>
    </row>
    <row r="28" spans="2:9" x14ac:dyDescent="0.25">
      <c r="B28" s="281" t="s">
        <v>488</v>
      </c>
      <c r="C28" s="204">
        <v>0</v>
      </c>
      <c r="D28" s="86">
        <v>0</v>
      </c>
      <c r="E28" s="86">
        <f>C28+D28</f>
        <v>0</v>
      </c>
      <c r="F28" s="204">
        <v>0</v>
      </c>
      <c r="G28" s="204">
        <v>0</v>
      </c>
      <c r="H28" s="271">
        <f>E28-F28</f>
        <v>0</v>
      </c>
    </row>
    <row r="29" spans="2:9" x14ac:dyDescent="0.25">
      <c r="B29" s="281" t="s">
        <v>489</v>
      </c>
      <c r="C29" s="204">
        <v>0</v>
      </c>
      <c r="D29" s="86">
        <v>0</v>
      </c>
      <c r="E29" s="86">
        <f t="shared" ref="E29" si="12">C29+D29</f>
        <v>0</v>
      </c>
      <c r="F29" s="204">
        <v>0</v>
      </c>
      <c r="G29" s="204">
        <v>0</v>
      </c>
      <c r="H29" s="271">
        <f>E29-F29</f>
        <v>0</v>
      </c>
    </row>
    <row r="30" spans="2:9" x14ac:dyDescent="0.25">
      <c r="B30" s="281" t="s">
        <v>490</v>
      </c>
      <c r="C30" s="204">
        <f>SUM(C31:C33)</f>
        <v>0</v>
      </c>
      <c r="D30" s="204">
        <f t="shared" ref="D30:E30" si="13">SUM(D31:D33)</f>
        <v>0</v>
      </c>
      <c r="E30" s="204">
        <f t="shared" si="13"/>
        <v>0</v>
      </c>
      <c r="F30" s="204">
        <f t="shared" ref="F30:G30" si="14">SUM(F31:F33)</f>
        <v>0</v>
      </c>
      <c r="G30" s="204">
        <f t="shared" si="14"/>
        <v>0</v>
      </c>
      <c r="H30" s="270">
        <f t="shared" ref="H30" si="15">SUM(H31:H33)</f>
        <v>0</v>
      </c>
    </row>
    <row r="31" spans="2:9" x14ac:dyDescent="0.25">
      <c r="B31" s="281" t="s">
        <v>491</v>
      </c>
      <c r="C31" s="204">
        <v>0</v>
      </c>
      <c r="D31" s="86">
        <v>0</v>
      </c>
      <c r="E31" s="86">
        <f>C31+D31</f>
        <v>0</v>
      </c>
      <c r="F31" s="204">
        <v>0</v>
      </c>
      <c r="G31" s="204">
        <v>0</v>
      </c>
      <c r="H31" s="271">
        <f t="shared" ref="H31:H33" si="16">E31-F31</f>
        <v>0</v>
      </c>
    </row>
    <row r="32" spans="2:9" x14ac:dyDescent="0.25">
      <c r="B32" s="281" t="s">
        <v>492</v>
      </c>
      <c r="C32" s="204">
        <v>0</v>
      </c>
      <c r="D32" s="86">
        <v>0</v>
      </c>
      <c r="E32" s="86">
        <f t="shared" ref="E32:E33" si="17">C32+D32</f>
        <v>0</v>
      </c>
      <c r="F32" s="204">
        <v>0</v>
      </c>
      <c r="G32" s="204">
        <v>0</v>
      </c>
      <c r="H32" s="271">
        <f t="shared" si="16"/>
        <v>0</v>
      </c>
    </row>
    <row r="33" spans="2:8" x14ac:dyDescent="0.25">
      <c r="B33" s="281" t="s">
        <v>493</v>
      </c>
      <c r="C33" s="204">
        <v>0</v>
      </c>
      <c r="D33" s="86">
        <v>0</v>
      </c>
      <c r="E33" s="86">
        <f t="shared" si="17"/>
        <v>0</v>
      </c>
      <c r="F33" s="204">
        <v>0</v>
      </c>
      <c r="G33" s="204">
        <v>0</v>
      </c>
      <c r="H33" s="271">
        <f t="shared" si="16"/>
        <v>0</v>
      </c>
    </row>
    <row r="34" spans="2:8" x14ac:dyDescent="0.25">
      <c r="B34" s="281" t="s">
        <v>494</v>
      </c>
      <c r="C34" s="624">
        <f>SUM(C37:C38)</f>
        <v>0</v>
      </c>
      <c r="D34" s="624">
        <f t="shared" ref="D34:H34" si="18">SUM(D37:D38)</f>
        <v>0</v>
      </c>
      <c r="E34" s="624">
        <f t="shared" si="18"/>
        <v>0</v>
      </c>
      <c r="F34" s="624">
        <f t="shared" si="18"/>
        <v>0</v>
      </c>
      <c r="G34" s="624">
        <f t="shared" si="18"/>
        <v>0</v>
      </c>
      <c r="H34" s="630">
        <f t="shared" si="18"/>
        <v>0</v>
      </c>
    </row>
    <row r="35" spans="2:8" x14ac:dyDescent="0.25">
      <c r="B35" s="281" t="s">
        <v>495</v>
      </c>
      <c r="C35" s="624"/>
      <c r="D35" s="624"/>
      <c r="E35" s="624"/>
      <c r="F35" s="624"/>
      <c r="G35" s="624"/>
      <c r="H35" s="630"/>
    </row>
    <row r="36" spans="2:8" x14ac:dyDescent="0.25">
      <c r="B36" s="281" t="s">
        <v>496</v>
      </c>
      <c r="C36" s="624"/>
      <c r="D36" s="624"/>
      <c r="E36" s="624"/>
      <c r="F36" s="624"/>
      <c r="G36" s="624"/>
      <c r="H36" s="630"/>
    </row>
    <row r="37" spans="2:8" x14ac:dyDescent="0.25">
      <c r="B37" s="282" t="s">
        <v>497</v>
      </c>
      <c r="C37" s="204">
        <v>0</v>
      </c>
      <c r="D37" s="204">
        <v>0</v>
      </c>
      <c r="E37" s="86">
        <f>C37+D37</f>
        <v>0</v>
      </c>
      <c r="F37" s="204">
        <v>0</v>
      </c>
      <c r="G37" s="204">
        <v>0</v>
      </c>
      <c r="H37" s="271">
        <f>E37-F37</f>
        <v>0</v>
      </c>
    </row>
    <row r="38" spans="2:8" x14ac:dyDescent="0.25">
      <c r="B38" s="282" t="s">
        <v>498</v>
      </c>
      <c r="C38" s="204">
        <v>0</v>
      </c>
      <c r="D38" s="204">
        <v>0</v>
      </c>
      <c r="E38" s="86">
        <f t="shared" ref="E38:E39" si="19">C38+D38</f>
        <v>0</v>
      </c>
      <c r="F38" s="204">
        <v>0</v>
      </c>
      <c r="G38" s="204">
        <v>0</v>
      </c>
      <c r="H38" s="271">
        <f t="shared" ref="H38:H39" si="20">E38-F38</f>
        <v>0</v>
      </c>
    </row>
    <row r="39" spans="2:8" x14ac:dyDescent="0.25">
      <c r="B39" s="281" t="s">
        <v>499</v>
      </c>
      <c r="C39" s="204">
        <v>0</v>
      </c>
      <c r="D39" s="204">
        <v>0</v>
      </c>
      <c r="E39" s="86">
        <f t="shared" si="19"/>
        <v>0</v>
      </c>
      <c r="F39" s="204">
        <v>0</v>
      </c>
      <c r="G39" s="204">
        <v>0</v>
      </c>
      <c r="H39" s="271">
        <f t="shared" si="20"/>
        <v>0</v>
      </c>
    </row>
    <row r="40" spans="2:8" x14ac:dyDescent="0.25">
      <c r="B40" s="251" t="s">
        <v>661</v>
      </c>
      <c r="C40" s="203">
        <f>C13+C27</f>
        <v>8338114</v>
      </c>
      <c r="D40" s="203">
        <f t="shared" ref="D40:H40" si="21">D13+D27</f>
        <v>293528.21000000002</v>
      </c>
      <c r="E40" s="203">
        <f t="shared" si="21"/>
        <v>8631642.2100000009</v>
      </c>
      <c r="F40" s="203">
        <f t="shared" si="21"/>
        <v>5377253</v>
      </c>
      <c r="G40" s="203">
        <f t="shared" si="21"/>
        <v>5377253</v>
      </c>
      <c r="H40" s="79">
        <f t="shared" si="21"/>
        <v>3254389.2100000009</v>
      </c>
    </row>
    <row r="41" spans="2:8" ht="15.75" thickBot="1" x14ac:dyDescent="0.3">
      <c r="B41" s="80"/>
      <c r="C41" s="273"/>
      <c r="D41" s="278"/>
      <c r="E41" s="278"/>
      <c r="F41" s="278"/>
      <c r="G41" s="278"/>
      <c r="H41" s="279"/>
    </row>
    <row r="42" spans="2:8" x14ac:dyDescent="0.25">
      <c r="B42" s="1"/>
    </row>
    <row r="49" spans="2:8" ht="8.25" customHeight="1" x14ac:dyDescent="0.25">
      <c r="B49" s="184" t="s">
        <v>790</v>
      </c>
      <c r="E49" s="184" t="s">
        <v>791</v>
      </c>
      <c r="F49" s="68"/>
      <c r="G49" s="68"/>
      <c r="H49" s="186" t="s">
        <v>792</v>
      </c>
    </row>
    <row r="50" spans="2:8" x14ac:dyDescent="0.25">
      <c r="B50" s="184" t="s">
        <v>793</v>
      </c>
      <c r="E50" s="184" t="s">
        <v>794</v>
      </c>
      <c r="F50" s="68"/>
      <c r="G50" s="68"/>
      <c r="H50" s="184" t="s">
        <v>795</v>
      </c>
    </row>
  </sheetData>
  <mergeCells count="26">
    <mergeCell ref="H20:H22"/>
    <mergeCell ref="C34:C36"/>
    <mergeCell ref="D34:D36"/>
    <mergeCell ref="E34:E36"/>
    <mergeCell ref="F34:F36"/>
    <mergeCell ref="G34:G36"/>
    <mergeCell ref="H34:H36"/>
    <mergeCell ref="C20:C22"/>
    <mergeCell ref="D20:D22"/>
    <mergeCell ref="E20:E22"/>
    <mergeCell ref="F20:F22"/>
    <mergeCell ref="G20:G22"/>
    <mergeCell ref="B2:G2"/>
    <mergeCell ref="B3:G3"/>
    <mergeCell ref="F11:F12"/>
    <mergeCell ref="G11:G12"/>
    <mergeCell ref="B5:H5"/>
    <mergeCell ref="B6:H6"/>
    <mergeCell ref="B7:H7"/>
    <mergeCell ref="B8:H8"/>
    <mergeCell ref="B9:H9"/>
    <mergeCell ref="B10:B12"/>
    <mergeCell ref="C10:G10"/>
    <mergeCell ref="H10:H12"/>
    <mergeCell ref="C11:C12"/>
    <mergeCell ref="E11:E12"/>
  </mergeCells>
  <printOptions horizontalCentered="1"/>
  <pageMargins left="0.39370078740157483" right="0" top="0.39370078740157483" bottom="0" header="0" footer="0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F-1</vt:lpstr>
      <vt:lpstr>F-2</vt:lpstr>
      <vt:lpstr>F-3</vt:lpstr>
      <vt:lpstr>F-4</vt:lpstr>
      <vt:lpstr>F-5</vt:lpstr>
      <vt:lpstr>F-6a</vt:lpstr>
      <vt:lpstr>F-6b</vt:lpstr>
      <vt:lpstr>F-6c</vt:lpstr>
      <vt:lpstr>F-6d</vt:lpstr>
      <vt:lpstr>F-7a anual</vt:lpstr>
      <vt:lpstr>F-7b anual </vt:lpstr>
      <vt:lpstr>F-7c anual</vt:lpstr>
      <vt:lpstr>F-7d anual</vt:lpstr>
      <vt:lpstr>F-8 anual </vt:lpstr>
      <vt:lpstr>ANEXO 3 Guia de cumpl anual</vt:lpstr>
      <vt:lpstr>'F-4'!Área_de_impresión</vt:lpstr>
      <vt:lpstr>'F-7b anual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Paty</dc:creator>
  <cp:lastModifiedBy>user</cp:lastModifiedBy>
  <cp:lastPrinted>2018-10-25T18:16:24Z</cp:lastPrinted>
  <dcterms:created xsi:type="dcterms:W3CDTF">2017-04-19T15:16:59Z</dcterms:created>
  <dcterms:modified xsi:type="dcterms:W3CDTF">2019-01-16T19:17:00Z</dcterms:modified>
</cp:coreProperties>
</file>